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10102\Desktop\"/>
    </mc:Choice>
  </mc:AlternateContent>
  <xr:revisionPtr revIDLastSave="0" documentId="8_{69B076E1-968C-4E4F-9E8C-3FF2454A7FF8}" xr6:coauthVersionLast="47" xr6:coauthVersionMax="47" xr10:uidLastSave="{00000000-0000-0000-0000-000000000000}"/>
  <bookViews>
    <workbookView xWindow="1470" yWindow="600" windowWidth="3743" windowHeight="13080" firstSheet="1" activeTab="1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B29" i="2"/>
  <c r="B30" i="2" s="1"/>
  <c r="B31" i="2" s="1"/>
  <c r="B32" i="2" s="1"/>
  <c r="B33" i="2" s="1"/>
  <c r="B34" i="2" s="1"/>
  <c r="B35" i="2" s="1"/>
  <c r="E11" i="2"/>
  <c r="E12" i="2" s="1"/>
  <c r="E13" i="2" s="1"/>
  <c r="E14" i="2" s="1"/>
  <c r="E15" i="2" s="1"/>
  <c r="E16" i="2" s="1"/>
  <c r="E17" i="2" s="1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E29" i="3" s="1"/>
  <c r="E30" i="3" s="1"/>
  <c r="E31" i="3" s="1"/>
  <c r="E32" i="3" s="1"/>
  <c r="E33" i="3" s="1"/>
  <c r="E34" i="3" s="1"/>
  <c r="E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G23" i="2"/>
  <c r="N23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0" i="2"/>
  <c r="I11" i="2" s="1"/>
  <c r="I12" i="2" s="1"/>
  <c r="I13" i="2" s="1"/>
  <c r="I14" i="2" s="1"/>
  <c r="I15" i="2" s="1"/>
  <c r="I16" i="2" s="1"/>
  <c r="I17" i="2" s="1"/>
  <c r="H10" i="2"/>
  <c r="H11" i="2" s="1"/>
  <c r="H12" i="2" s="1"/>
  <c r="H13" i="2" s="1"/>
  <c r="H14" i="2" s="1"/>
  <c r="H15" i="2" s="1"/>
  <c r="H16" i="2" s="1"/>
  <c r="H17" i="2" s="1"/>
  <c r="G10" i="2"/>
  <c r="G11" i="2" s="1"/>
  <c r="G12" i="2" s="1"/>
  <c r="G13" i="2" s="1"/>
  <c r="G14" i="2" s="1"/>
  <c r="G15" i="2" s="1"/>
  <c r="G16" i="2" s="1"/>
  <c r="G17" i="2" s="1"/>
  <c r="F10" i="2"/>
  <c r="F11" i="2" s="1"/>
  <c r="F12" i="2" s="1"/>
  <c r="F13" i="2" s="1"/>
  <c r="F14" i="2" s="1"/>
  <c r="F15" i="2" s="1"/>
  <c r="F16" i="2" s="1"/>
  <c r="F17" i="2" s="1"/>
  <c r="E10" i="2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G5" i="1"/>
  <c r="M5" i="1" s="1"/>
  <c r="H5" i="1" l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<sst xmlns="http://schemas.openxmlformats.org/spreadsheetml/2006/main" count="366" uniqueCount="35">
  <si>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</si>
  <si>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</si>
  <si>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</si>
  <si>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</si>
  <si>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</si>
  <si>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</si>
  <si>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</si>
  <si>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</si>
  <si>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</si>
  <si>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</si>
  <si>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</si>
  <si>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</si>
  <si>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</si>
  <si>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</si>
  <si>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</si>
  <si>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</si>
  <si>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</si>
  <si>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</si>
  <si>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</si>
  <si>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</si>
  <si>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</si>
  <si>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</si>
  <si>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</si>
  <si>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</si>
  <si>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32% to 42% by June 2023.</t>
  </si>
  <si>
    <t>Elementary, 4th Grade Language Arts Board Outcome Goal</t>
  </si>
  <si>
    <t>The percentage of 4th grade students that score "Meets Grade Level" or above on STAAR Reading will increase from 47% to 54% by June 2023.</t>
  </si>
  <si>
    <t>Elementary, 4th Grade Math Board Outcome Goal</t>
  </si>
  <si>
    <t>The percentage of 4th grade students that score "Meets Grade Level" or above on STAAR Math will increase from 31% to 41% by June 2023.</t>
  </si>
  <si>
    <t>Elementary, 5th Grade Language Arts Board Outcome Goal</t>
  </si>
  <si>
    <t>The percentage of 5th grade students that score "Meets Grade Level" or above on STAAR Reading will increase from 51% to 57% by June 2023.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</si>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</sst>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opLeftCell="A11" zoomScaleNormal="100" workbookViewId="0">
      <selection activeCell="M34" sqref="M34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>
        <v>0.26</v>
      </c>
      <c r="E5" s="8">
        <v>0.35</v>
      </c>
      <c r="F5" s="9">
        <v>0.52</v>
      </c>
      <c r="G5" s="26">
        <f>IF(((60%-E5)/8)*1+E5&gt;F5,((60%-E5)/8)*1+E5,F5)</f>
        <v>0.52</v>
      </c>
      <c r="H5" s="7">
        <f>((60%-G5)/8)*2+G5</f>
        <v>0.54</v>
      </c>
      <c r="I5" s="7">
        <f>((60%-G5)/8)*3+G5</f>
        <v>0.55000000000000004</v>
      </c>
      <c r="J5" s="7">
        <f>((60%-G5)/8)*4+G5</f>
        <v>0.56000000000000005</v>
      </c>
      <c r="K5" s="7">
        <f>((60%-G5)/8)*5+G5</f>
        <v>0.56999999999999995</v>
      </c>
      <c r="L5" s="7">
        <f>((60%-G5)/8)*6+G5</f>
        <v>0.57999999999999996</v>
      </c>
      <c r="M5" s="7">
        <f>((60%-G5)/8)*7+G5</f>
        <v>0.59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0.24</v>
      </c>
      <c r="C10" s="14">
        <v>0.24</v>
      </c>
      <c r="D10" s="14">
        <v>0.4</v>
      </c>
      <c r="E10" s="14"/>
      <c r="F10" s="14">
        <v>0.68</v>
      </c>
      <c r="G10" s="14">
        <v>7.0000000000000007E-2</v>
      </c>
      <c r="H10" s="14">
        <v>7.0000000000000007E-2</v>
      </c>
      <c r="I10" s="14">
        <v>0.19</v>
      </c>
      <c r="J10" s="14" t="s">
        <v>19</v>
      </c>
      <c r="K10" s="14">
        <v>0.19</v>
      </c>
      <c r="L10" s="14">
        <v>0.27</v>
      </c>
      <c r="M10" s="14" t="s">
        <v>19</v>
      </c>
      <c r="N10" s="14" t="s">
        <v>19</v>
      </c>
    </row>
    <row r="11" spans="1:14" s="2" customFormat="1" ht="14.65" thickBot="1">
      <c r="A11" s="13" t="s">
        <v>22</v>
      </c>
      <c r="B11" s="8">
        <v>0.32</v>
      </c>
      <c r="C11" s="8">
        <v>0.35</v>
      </c>
      <c r="D11" s="8">
        <v>0.5</v>
      </c>
      <c r="E11" s="8">
        <v>1</v>
      </c>
      <c r="F11" s="8"/>
      <c r="G11" s="8"/>
      <c r="H11" s="8">
        <v>0.25</v>
      </c>
      <c r="I11" s="8"/>
      <c r="J11" s="8" t="s">
        <v>19</v>
      </c>
      <c r="K11" s="8"/>
      <c r="L11" s="8"/>
      <c r="M11" s="8" t="s">
        <v>19</v>
      </c>
      <c r="N11" s="8" t="s">
        <v>19</v>
      </c>
    </row>
    <row r="12" spans="1:14" s="2" customFormat="1" ht="15" thickTop="1" thickBot="1">
      <c r="A12" s="34">
        <v>2023</v>
      </c>
      <c r="B12" s="35">
        <f t="shared" ref="B12:I12" si="0">IF(((60%-B11)/8)*1+B11&gt;B9,((60%-B11)/8)*1+B11,B9)</f>
        <v>0.38</v>
      </c>
      <c r="C12" s="35">
        <f t="shared" si="0"/>
        <v>0.45</v>
      </c>
      <c r="D12" s="35">
        <f t="shared" si="0"/>
        <v>0.64</v>
      </c>
      <c r="E12" s="35">
        <f t="shared" si="0"/>
        <v>0.95</v>
      </c>
      <c r="F12" s="35">
        <f t="shared" si="0"/>
        <v>0.75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>IF(((60%-K11)/8)*1+K11&gt;K9,((60%-K11)/8)*1+K11,K9)</f>
        <v>0.41</v>
      </c>
      <c r="L12" s="35">
        <f>IF(((60%-L11)/8)*1+L11&gt;L9,((60%-L11)/8)*1+L11,L9)</f>
        <v>0.44</v>
      </c>
      <c r="M12" s="35" t="s">
        <v>19</v>
      </c>
      <c r="N12" s="36" t="s">
        <v>19</v>
      </c>
    </row>
    <row r="13" spans="1:14" s="2" customFormat="1" ht="14.65" thickTop="1">
      <c r="A13" s="32">
        <v>2024</v>
      </c>
      <c r="B13" s="33">
        <f t="shared" ref="B13:I13" si="1">IF(B12&lt;58%,B12+((60%-B12)/7),IF(B12&lt;70%,B12+2%,B12+1%))</f>
        <v>0.41142857142857142</v>
      </c>
      <c r="C13" s="33">
        <f t="shared" si="1"/>
        <v>0.47142857142857142</v>
      </c>
      <c r="D13" s="33">
        <f t="shared" si="1"/>
        <v>0.66</v>
      </c>
      <c r="E13" s="33">
        <f t="shared" si="1"/>
        <v>0.96</v>
      </c>
      <c r="F13" s="33">
        <f t="shared" si="1"/>
        <v>0.76</v>
      </c>
      <c r="G13" s="33">
        <f t="shared" si="1"/>
        <v>0.49714285714285711</v>
      </c>
      <c r="H13" s="33">
        <f t="shared" si="1"/>
        <v>0.61</v>
      </c>
      <c r="I13" s="33">
        <f t="shared" si="1"/>
        <v>0.28285714285714286</v>
      </c>
      <c r="J13" s="33" t="s">
        <v>19</v>
      </c>
      <c r="K13" s="33">
        <f>IF(K12&lt;58%,K12+((60%-K12)/7),IF(K12&lt;70%,K12+2%,K12+1%))</f>
        <v>0.43714285714285711</v>
      </c>
      <c r="L13" s="33">
        <f>IF(L12&lt;58%,L12+((60%-L12)/7),IF(L12&lt;70%,L12+2%,L12+1%))</f>
        <v>0.46285714285714286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 t="shared" ref="B14:I14" si="2">IF(B13&lt;58%,B13+((60%-B13)/6),IF(B13&lt;70%,B13+2%,B13+1%))</f>
        <v>0.44285714285714284</v>
      </c>
      <c r="C14" s="17">
        <f t="shared" si="2"/>
        <v>0.49285714285714283</v>
      </c>
      <c r="D14" s="17">
        <f t="shared" si="2"/>
        <v>0.68</v>
      </c>
      <c r="E14" s="17">
        <f t="shared" si="2"/>
        <v>0.97</v>
      </c>
      <c r="F14" s="17">
        <f t="shared" si="2"/>
        <v>0.77</v>
      </c>
      <c r="G14" s="17">
        <f t="shared" si="2"/>
        <v>0.51428571428571423</v>
      </c>
      <c r="H14" s="17">
        <f t="shared" si="2"/>
        <v>0.63</v>
      </c>
      <c r="I14" s="17">
        <f t="shared" si="2"/>
        <v>0.33571428571428574</v>
      </c>
      <c r="J14" s="17" t="s">
        <v>19</v>
      </c>
      <c r="K14" s="17">
        <f>IF(K13&lt;58%,K13+((60%-K13)/6),IF(K13&lt;70%,K13+2%,K13+1%))</f>
        <v>0.46428571428571425</v>
      </c>
      <c r="L14" s="17">
        <f>IF(L13&lt;58%,L13+((60%-L13)/6),IF(L13&lt;70%,L13+2%,L13+1%))</f>
        <v>0.48571428571428571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 t="shared" ref="B15:I15" si="3">IF(B14&lt;58%,B14+((60%-B14)/5),IF(B14&lt;70%,B14+2%,B14+1%))</f>
        <v>0.47428571428571425</v>
      </c>
      <c r="C15" s="14">
        <f t="shared" si="3"/>
        <v>0.51428571428571423</v>
      </c>
      <c r="D15" s="14">
        <f t="shared" si="3"/>
        <v>0.70000000000000007</v>
      </c>
      <c r="E15" s="14">
        <f t="shared" si="3"/>
        <v>0.98</v>
      </c>
      <c r="F15" s="14">
        <f t="shared" si="3"/>
        <v>0.78</v>
      </c>
      <c r="G15" s="14">
        <f t="shared" si="3"/>
        <v>0.53142857142857136</v>
      </c>
      <c r="H15" s="14">
        <f t="shared" si="3"/>
        <v>0.65</v>
      </c>
      <c r="I15" s="14">
        <f t="shared" si="3"/>
        <v>0.38857142857142857</v>
      </c>
      <c r="J15" s="14" t="s">
        <v>19</v>
      </c>
      <c r="K15" s="14">
        <f>IF(K14&lt;58%,K14+((60%-K14)/5),IF(K14&lt;70%,K14+2%,K14+1%))</f>
        <v>0.49142857142857138</v>
      </c>
      <c r="L15" s="14">
        <f>IF(L14&lt;58%,L14+((60%-L14)/5),IF(L14&lt;70%,L14+2%,L14+1%))</f>
        <v>0.50857142857142856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 t="shared" ref="B16:I16" si="4">IF(B15&lt;58%,B15+((60%-B15)/4),IF(B15&lt;70%,B15+2%,B15+1%))</f>
        <v>0.50571428571428567</v>
      </c>
      <c r="C16" s="17">
        <f t="shared" si="4"/>
        <v>0.5357142857142857</v>
      </c>
      <c r="D16" s="17">
        <f t="shared" si="4"/>
        <v>0.71000000000000008</v>
      </c>
      <c r="E16" s="17">
        <f t="shared" si="4"/>
        <v>0.99</v>
      </c>
      <c r="F16" s="17">
        <f t="shared" si="4"/>
        <v>0.79</v>
      </c>
      <c r="G16" s="17">
        <f t="shared" si="4"/>
        <v>0.54857142857142849</v>
      </c>
      <c r="H16" s="17">
        <f t="shared" si="4"/>
        <v>0.67</v>
      </c>
      <c r="I16" s="17">
        <f t="shared" si="4"/>
        <v>0.44142857142857139</v>
      </c>
      <c r="J16" s="17" t="s">
        <v>19</v>
      </c>
      <c r="K16" s="17">
        <f>IF(K15&lt;58%,K15+((60%-K15)/4),IF(K15&lt;70%,K15+2%,K15+1%))</f>
        <v>0.51857142857142857</v>
      </c>
      <c r="L16" s="17">
        <f>IF(L15&lt;58%,L15+((60%-L15)/4),IF(L15&lt;70%,L15+2%,L15+1%))</f>
        <v>0.53142857142857136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 t="shared" ref="B17:I17" si="5">IF(B16&lt;58%,B16+((60%-B16)/3),IF(B16&lt;70%,B16+2%,B16+1%))</f>
        <v>0.53714285714285714</v>
      </c>
      <c r="C17" s="14">
        <f t="shared" si="5"/>
        <v>0.55714285714285716</v>
      </c>
      <c r="D17" s="14">
        <f t="shared" si="5"/>
        <v>0.72000000000000008</v>
      </c>
      <c r="E17" s="14">
        <f t="shared" si="5"/>
        <v>1</v>
      </c>
      <c r="F17" s="14">
        <f t="shared" si="5"/>
        <v>0.8</v>
      </c>
      <c r="G17" s="14">
        <f t="shared" si="5"/>
        <v>0.56571428571428561</v>
      </c>
      <c r="H17" s="14">
        <f t="shared" si="5"/>
        <v>0.69000000000000006</v>
      </c>
      <c r="I17" s="14">
        <f t="shared" si="5"/>
        <v>0.49428571428571427</v>
      </c>
      <c r="J17" s="14" t="s">
        <v>19</v>
      </c>
      <c r="K17" s="14">
        <f>IF(K16&lt;58%,K16+((60%-K16)/3),IF(K16&lt;70%,K16+2%,K16+1%))</f>
        <v>0.54571428571428571</v>
      </c>
      <c r="L17" s="14">
        <f>IF(L16&lt;58%,L16+((60%-L16)/3),IF(L16&lt;70%,L16+2%,L16+1%))</f>
        <v>0.55428571428571427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 t="shared" ref="B18:I18" si="6">IF(B17&lt;58%,B17+((60%-B17)/2),IF(B17&lt;70%,B17+2%,B17+1%))</f>
        <v>0.56857142857142851</v>
      </c>
      <c r="C18" s="17">
        <f t="shared" si="6"/>
        <v>0.57857142857142851</v>
      </c>
      <c r="D18" s="17">
        <f t="shared" si="6"/>
        <v>0.73000000000000009</v>
      </c>
      <c r="E18" s="17">
        <f t="shared" si="6"/>
        <v>1.01</v>
      </c>
      <c r="F18" s="17">
        <f t="shared" si="6"/>
        <v>0.81</v>
      </c>
      <c r="G18" s="17">
        <f t="shared" si="6"/>
        <v>0.58285714285714274</v>
      </c>
      <c r="H18" s="17">
        <f t="shared" si="6"/>
        <v>0.71000000000000008</v>
      </c>
      <c r="I18" s="17">
        <f t="shared" si="6"/>
        <v>0.54714285714285715</v>
      </c>
      <c r="J18" s="17" t="s">
        <v>19</v>
      </c>
      <c r="K18" s="17">
        <f>IF(K17&lt;58%,K17+((60%-K17)/2),IF(K17&lt;70%,K17+2%,K17+1%))</f>
        <v>0.57285714285714284</v>
      </c>
      <c r="L18" s="17">
        <f>IF(L17&lt;58%,L17+((60%-L17)/2),IF(L17&lt;70%,L17+2%,L17+1%))</f>
        <v>0.57714285714285718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 t="shared" ref="B19:I19" si="7">IF(B18&lt;58%,B18+((60%-B18)),IF(B18&lt;70%,B18+2%,B18+1%))</f>
        <v>0.6</v>
      </c>
      <c r="C19" s="14">
        <f t="shared" si="7"/>
        <v>0.6</v>
      </c>
      <c r="D19" s="14">
        <f t="shared" si="7"/>
        <v>0.7400000000000001</v>
      </c>
      <c r="E19" s="14">
        <f t="shared" si="7"/>
        <v>1.02</v>
      </c>
      <c r="F19" s="14">
        <f t="shared" si="7"/>
        <v>0.82000000000000006</v>
      </c>
      <c r="G19" s="14">
        <f t="shared" si="7"/>
        <v>0.60285714285714276</v>
      </c>
      <c r="H19" s="14">
        <f t="shared" si="7"/>
        <v>0.72000000000000008</v>
      </c>
      <c r="I19" s="14">
        <f t="shared" si="7"/>
        <v>0.6</v>
      </c>
      <c r="J19" s="14" t="s">
        <v>19</v>
      </c>
      <c r="K19" s="14">
        <f>IF(K18&lt;58%,K18+((60%-K18)),IF(K18&lt;70%,K18+2%,K18+1%))</f>
        <v>0.6</v>
      </c>
      <c r="L19" s="14">
        <f>IF(L18&lt;58%,L18+((60%-L18)),IF(L18&lt;70%,L18+2%,L18+1%))</f>
        <v>0.6</v>
      </c>
      <c r="M19" s="14" t="s">
        <v>19</v>
      </c>
      <c r="N19" s="14" t="s">
        <v>19</v>
      </c>
    </row>
    <row r="21" spans="1:14" ht="15.75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5.75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5.75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4"/>
      <c r="B25" s="55"/>
      <c r="C25" s="23">
        <v>0.34</v>
      </c>
      <c r="D25" s="23">
        <v>0.16</v>
      </c>
      <c r="E25" s="8">
        <v>0.3</v>
      </c>
      <c r="F25" s="9">
        <v>0.42</v>
      </c>
      <c r="G25" s="28">
        <f>IF(((60%-E25)/8)*1+E25&gt;F25,((60%-E25)/8)*1+E25,F25)</f>
        <v>0.42</v>
      </c>
      <c r="H25" s="23">
        <f>((60%-G25)/8)*2+G25</f>
        <v>0.46499999999999997</v>
      </c>
      <c r="I25" s="23">
        <f>((60%-G25)/8)*3+G25</f>
        <v>0.48749999999999999</v>
      </c>
      <c r="J25" s="23">
        <f>((60%-G25)/8)*4+G25</f>
        <v>0.51</v>
      </c>
      <c r="K25" s="23">
        <f>((60%-G25)/8)*5+G25</f>
        <v>0.53249999999999997</v>
      </c>
      <c r="L25" s="23">
        <f>((60%-G25)/8)*6+G25</f>
        <v>0.55499999999999994</v>
      </c>
      <c r="M25" s="23">
        <f>((60%-G25)/8)*7+G25</f>
        <v>0.57750000000000001</v>
      </c>
      <c r="N25" s="23">
        <f>((60%-G25)/8)*8+G25</f>
        <v>0.6</v>
      </c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28.5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0.12</v>
      </c>
      <c r="C30" s="23">
        <v>0.16</v>
      </c>
      <c r="D30" s="23">
        <v>0.23</v>
      </c>
      <c r="E30" s="23"/>
      <c r="F30" s="23">
        <v>0.68</v>
      </c>
      <c r="G30" s="23">
        <v>7.0000000000000007E-2</v>
      </c>
      <c r="H30" s="23">
        <v>7.0000000000000007E-2</v>
      </c>
      <c r="I30" s="23">
        <v>0.13</v>
      </c>
      <c r="J30" s="23" t="s">
        <v>19</v>
      </c>
      <c r="K30" s="23">
        <v>0.16</v>
      </c>
      <c r="L30" s="23">
        <v>0.12</v>
      </c>
      <c r="M30" s="23" t="s">
        <v>19</v>
      </c>
      <c r="N30" s="23" t="s">
        <v>19</v>
      </c>
    </row>
    <row r="31" spans="1:14" ht="14.65" thickBot="1">
      <c r="A31" s="13" t="s">
        <v>22</v>
      </c>
      <c r="B31" s="8">
        <v>0.04</v>
      </c>
      <c r="C31" s="8">
        <v>0.38</v>
      </c>
      <c r="D31" s="8">
        <v>0.25</v>
      </c>
      <c r="E31" s="8"/>
      <c r="F31" s="8"/>
      <c r="G31" s="8"/>
      <c r="H31" s="8">
        <v>0.25</v>
      </c>
      <c r="I31" s="8">
        <v>0.1</v>
      </c>
      <c r="J31" s="8" t="s">
        <v>19</v>
      </c>
      <c r="K31" s="8">
        <v>0.3</v>
      </c>
      <c r="L31" s="8">
        <v>0.34</v>
      </c>
      <c r="M31" s="8" t="s">
        <v>19</v>
      </c>
      <c r="N31" s="8" t="s">
        <v>19</v>
      </c>
    </row>
    <row r="32" spans="1:14" ht="15" thickTop="1" thickBot="1">
      <c r="A32" s="34">
        <v>2023</v>
      </c>
      <c r="B32" s="35">
        <f t="shared" ref="B32:I32" si="8">IF(((60%-B31)/8)*1+B31&gt;B29,((60%-B31)/8)*1+B31,B29)</f>
        <v>0.25</v>
      </c>
      <c r="C32" s="35">
        <f t="shared" si="8"/>
        <v>0.40749999999999997</v>
      </c>
      <c r="D32" s="35">
        <f t="shared" si="8"/>
        <v>0.55000000000000004</v>
      </c>
      <c r="E32" s="35">
        <f t="shared" si="8"/>
        <v>0.41</v>
      </c>
      <c r="F32" s="35">
        <f t="shared" si="8"/>
        <v>0.72</v>
      </c>
      <c r="G32" s="35">
        <f t="shared" si="8"/>
        <v>0.4</v>
      </c>
      <c r="H32" s="35">
        <f t="shared" si="8"/>
        <v>0.48</v>
      </c>
      <c r="I32" s="35">
        <f t="shared" si="8"/>
        <v>0.18</v>
      </c>
      <c r="J32" s="35" t="s">
        <v>19</v>
      </c>
      <c r="K32" s="35">
        <f>IF(((60%-K31)/8)*1+K31&gt;K29,((60%-K31)/8)*1+K31,K29)</f>
        <v>0.33749999999999997</v>
      </c>
      <c r="L32" s="35">
        <f>IF(((60%-L31)/8)*1+L31&gt;L29,((60%-L31)/8)*1+L31,L29)</f>
        <v>0.38</v>
      </c>
      <c r="M32" s="35" t="s">
        <v>19</v>
      </c>
      <c r="N32" s="36" t="s">
        <v>19</v>
      </c>
    </row>
    <row r="33" spans="1:14" ht="14.65" thickTop="1">
      <c r="A33" s="37">
        <v>2024</v>
      </c>
      <c r="B33" s="38">
        <f t="shared" ref="B33:I33" si="9">IF(B32&lt;58%,B32+((60%-B32)/7),IF(B32&lt;70%,B32+2%,B32+1%))</f>
        <v>0.3</v>
      </c>
      <c r="C33" s="38">
        <f t="shared" si="9"/>
        <v>0.435</v>
      </c>
      <c r="D33" s="38">
        <f t="shared" si="9"/>
        <v>0.55714285714285716</v>
      </c>
      <c r="E33" s="38">
        <f t="shared" si="9"/>
        <v>0.43714285714285711</v>
      </c>
      <c r="F33" s="38">
        <f t="shared" si="9"/>
        <v>0.73</v>
      </c>
      <c r="G33" s="38">
        <f t="shared" si="9"/>
        <v>0.4285714285714286</v>
      </c>
      <c r="H33" s="38">
        <f t="shared" si="9"/>
        <v>0.49714285714285711</v>
      </c>
      <c r="I33" s="38">
        <f t="shared" si="9"/>
        <v>0.24</v>
      </c>
      <c r="J33" s="38" t="s">
        <v>19</v>
      </c>
      <c r="K33" s="38">
        <f>IF(K32&lt;58%,K32+((60%-K32)/7),IF(K32&lt;70%,K32+2%,K32+1%))</f>
        <v>0.37499999999999994</v>
      </c>
      <c r="L33" s="38">
        <f>IF(L32&lt;58%,L32+((60%-L32)/7),IF(L32&lt;70%,L32+2%,L32+1%))</f>
        <v>0.41142857142857142</v>
      </c>
      <c r="M33" s="38" t="s">
        <v>19</v>
      </c>
      <c r="N33" s="38" t="s">
        <v>19</v>
      </c>
    </row>
    <row r="34" spans="1:14">
      <c r="A34" s="15">
        <v>2025</v>
      </c>
      <c r="B34" s="17">
        <f t="shared" ref="B34:I34" si="10">IF(B33&lt;58%,B33+((60%-B33)/6),IF(B33&lt;70%,B33+2%,B33+1%))</f>
        <v>0.35</v>
      </c>
      <c r="C34" s="17">
        <f t="shared" si="10"/>
        <v>0.46250000000000002</v>
      </c>
      <c r="D34" s="17">
        <f t="shared" si="10"/>
        <v>0.56428571428571428</v>
      </c>
      <c r="E34" s="17">
        <f t="shared" si="10"/>
        <v>0.46428571428571425</v>
      </c>
      <c r="F34" s="17">
        <f t="shared" si="10"/>
        <v>0.74</v>
      </c>
      <c r="G34" s="17">
        <f t="shared" si="10"/>
        <v>0.45714285714285718</v>
      </c>
      <c r="H34" s="17">
        <f t="shared" si="10"/>
        <v>0.51428571428571423</v>
      </c>
      <c r="I34" s="17">
        <f t="shared" si="10"/>
        <v>0.3</v>
      </c>
      <c r="J34" s="17" t="s">
        <v>19</v>
      </c>
      <c r="K34" s="17">
        <f>IF(K33&lt;58%,K33+((60%-K33)/6),IF(K33&lt;70%,K33+2%,K33+1%))</f>
        <v>0.41249999999999998</v>
      </c>
      <c r="L34" s="17">
        <f>IF(L33&lt;58%,L33+((60%-L33)/6),IF(L33&lt;70%,L33+2%,L33+1%))</f>
        <v>0.44285714285714284</v>
      </c>
      <c r="M34" s="17" t="s">
        <v>19</v>
      </c>
      <c r="N34" s="17" t="s">
        <v>19</v>
      </c>
    </row>
    <row r="35" spans="1:14">
      <c r="A35" s="24">
        <v>2026</v>
      </c>
      <c r="B35" s="23">
        <f t="shared" ref="B35:I35" si="11">IF(B34&lt;58%,B34+((60%-B34)/5),IF(B34&lt;70%,B34+2%,B34+1%))</f>
        <v>0.39999999999999997</v>
      </c>
      <c r="C35" s="23">
        <f t="shared" si="11"/>
        <v>0.49</v>
      </c>
      <c r="D35" s="23">
        <f t="shared" si="11"/>
        <v>0.5714285714285714</v>
      </c>
      <c r="E35" s="23">
        <f t="shared" si="11"/>
        <v>0.49142857142857138</v>
      </c>
      <c r="F35" s="23">
        <f t="shared" si="11"/>
        <v>0.75</v>
      </c>
      <c r="G35" s="23">
        <f t="shared" si="11"/>
        <v>0.48571428571428577</v>
      </c>
      <c r="H35" s="23">
        <f t="shared" si="11"/>
        <v>0.53142857142857136</v>
      </c>
      <c r="I35" s="23">
        <f t="shared" si="11"/>
        <v>0.36</v>
      </c>
      <c r="J35" s="23" t="s">
        <v>19</v>
      </c>
      <c r="K35" s="23">
        <f>IF(K34&lt;58%,K34+((60%-K34)/5),IF(K34&lt;70%,K34+2%,K34+1%))</f>
        <v>0.44999999999999996</v>
      </c>
      <c r="L35" s="23">
        <f>IF(L34&lt;58%,L34+((60%-L34)/5),IF(L34&lt;70%,L34+2%,L34+1%))</f>
        <v>0.47428571428571425</v>
      </c>
      <c r="M35" s="23" t="s">
        <v>19</v>
      </c>
      <c r="N35" s="23" t="s">
        <v>19</v>
      </c>
    </row>
    <row r="36" spans="1:14">
      <c r="A36" s="15">
        <v>2027</v>
      </c>
      <c r="B36" s="17">
        <f t="shared" ref="B36:I36" si="12">IF(B35&lt;58%,B35+((60%-B35)/4),IF(B35&lt;70%,B35+2%,B35+1%))</f>
        <v>0.44999999999999996</v>
      </c>
      <c r="C36" s="17">
        <f t="shared" si="12"/>
        <v>0.51749999999999996</v>
      </c>
      <c r="D36" s="17">
        <f t="shared" si="12"/>
        <v>0.57857142857142851</v>
      </c>
      <c r="E36" s="17">
        <f t="shared" si="12"/>
        <v>0.51857142857142857</v>
      </c>
      <c r="F36" s="17">
        <f t="shared" si="12"/>
        <v>0.76</v>
      </c>
      <c r="G36" s="17">
        <f t="shared" si="12"/>
        <v>0.51428571428571435</v>
      </c>
      <c r="H36" s="17">
        <f t="shared" si="12"/>
        <v>0.54857142857142849</v>
      </c>
      <c r="I36" s="17">
        <f t="shared" si="12"/>
        <v>0.42</v>
      </c>
      <c r="J36" s="17" t="s">
        <v>19</v>
      </c>
      <c r="K36" s="17">
        <f>IF(K35&lt;58%,K35+((60%-K35)/4),IF(K35&lt;70%,K35+2%,K35+1%))</f>
        <v>0.48749999999999993</v>
      </c>
      <c r="L36" s="17">
        <f>IF(L35&lt;58%,L35+((60%-L35)/4),IF(L35&lt;70%,L35+2%,L35+1%))</f>
        <v>0.50571428571428567</v>
      </c>
      <c r="M36" s="17" t="s">
        <v>19</v>
      </c>
      <c r="N36" s="17" t="s">
        <v>19</v>
      </c>
    </row>
    <row r="37" spans="1:14">
      <c r="A37" s="24">
        <v>2028</v>
      </c>
      <c r="B37" s="23">
        <f t="shared" ref="B37:I37" si="13">IF(B36&lt;58%,B36+((60%-B36)/3),IF(B36&lt;70%,B36+2%,B36+1%))</f>
        <v>0.49999999999999994</v>
      </c>
      <c r="C37" s="23">
        <f t="shared" si="13"/>
        <v>0.54499999999999993</v>
      </c>
      <c r="D37" s="23">
        <f t="shared" si="13"/>
        <v>0.58571428571428563</v>
      </c>
      <c r="E37" s="23">
        <f t="shared" si="13"/>
        <v>0.54571428571428571</v>
      </c>
      <c r="F37" s="23">
        <f t="shared" si="13"/>
        <v>0.77</v>
      </c>
      <c r="G37" s="23">
        <f t="shared" si="13"/>
        <v>0.54285714285714293</v>
      </c>
      <c r="H37" s="23">
        <f t="shared" si="13"/>
        <v>0.56571428571428561</v>
      </c>
      <c r="I37" s="23">
        <f t="shared" si="13"/>
        <v>0.48</v>
      </c>
      <c r="J37" s="23" t="s">
        <v>19</v>
      </c>
      <c r="K37" s="23">
        <f>IF(K36&lt;58%,K36+((60%-K36)/3),IF(K36&lt;70%,K36+2%,K36+1%))</f>
        <v>0.52499999999999991</v>
      </c>
      <c r="L37" s="23">
        <f>IF(L36&lt;58%,L36+((60%-L36)/3),IF(L36&lt;70%,L36+2%,L36+1%))</f>
        <v>0.53714285714285714</v>
      </c>
      <c r="M37" s="23" t="s">
        <v>19</v>
      </c>
      <c r="N37" s="23" t="s">
        <v>19</v>
      </c>
    </row>
    <row r="38" spans="1:14">
      <c r="A38" s="15">
        <v>2029</v>
      </c>
      <c r="B38" s="17">
        <f t="shared" ref="B38:I38" si="14">IF(B37&lt;58%,B37+((60%-B37)/2),IF(B37&lt;70%,B37+2%,B37+1%))</f>
        <v>0.54999999999999993</v>
      </c>
      <c r="C38" s="17">
        <f t="shared" si="14"/>
        <v>0.57250000000000001</v>
      </c>
      <c r="D38" s="17">
        <f t="shared" si="14"/>
        <v>0.60571428571428565</v>
      </c>
      <c r="E38" s="17">
        <f t="shared" si="14"/>
        <v>0.57285714285714284</v>
      </c>
      <c r="F38" s="17">
        <f t="shared" si="14"/>
        <v>0.78</v>
      </c>
      <c r="G38" s="17">
        <f t="shared" si="14"/>
        <v>0.5714285714285714</v>
      </c>
      <c r="H38" s="17">
        <f t="shared" si="14"/>
        <v>0.58285714285714274</v>
      </c>
      <c r="I38" s="17">
        <f t="shared" si="14"/>
        <v>0.54</v>
      </c>
      <c r="J38" s="17" t="s">
        <v>19</v>
      </c>
      <c r="K38" s="17">
        <f>IF(K37&lt;58%,K37+((60%-K37)/2),IF(K37&lt;70%,K37+2%,K37+1%))</f>
        <v>0.5625</v>
      </c>
      <c r="L38" s="17">
        <f>IF(L37&lt;58%,L37+((60%-L37)/2),IF(L37&lt;70%,L37+2%,L37+1%))</f>
        <v>0.56857142857142851</v>
      </c>
      <c r="M38" s="17" t="s">
        <v>19</v>
      </c>
      <c r="N38" s="17" t="s">
        <v>19</v>
      </c>
    </row>
    <row r="39" spans="1:14">
      <c r="A39" s="24">
        <v>2030</v>
      </c>
      <c r="B39" s="23">
        <f t="shared" ref="B39:I39" si="15">IF(B38&lt;58%,B38+((60%-B38)),IF(B38&lt;70%,B38+2%,B38+1%))</f>
        <v>0.6</v>
      </c>
      <c r="C39" s="23">
        <f t="shared" si="15"/>
        <v>0.6</v>
      </c>
      <c r="D39" s="23">
        <f t="shared" si="15"/>
        <v>0.62571428571428567</v>
      </c>
      <c r="E39" s="23">
        <f t="shared" si="15"/>
        <v>0.6</v>
      </c>
      <c r="F39" s="23">
        <f t="shared" si="15"/>
        <v>0.79</v>
      </c>
      <c r="G39" s="23">
        <f t="shared" si="15"/>
        <v>0.6</v>
      </c>
      <c r="H39" s="23">
        <f t="shared" si="15"/>
        <v>0.60285714285714276</v>
      </c>
      <c r="I39" s="23">
        <f t="shared" si="15"/>
        <v>0.6</v>
      </c>
      <c r="J39" s="23" t="s">
        <v>19</v>
      </c>
      <c r="K39" s="23">
        <f>IF(K38&lt;58%,K38+((60%-K38)),IF(K38&lt;70%,K38+2%,K38+1%))</f>
        <v>0.6</v>
      </c>
      <c r="L39" s="23">
        <f>IF(L38&lt;58%,L38+((60%-L38)),IF(L38&lt;70%,L38+2%,L38+1%))</f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abSelected="1" topLeftCell="A7" zoomScaleNormal="100" workbookViewId="0">
      <selection activeCell="L27" sqref="L27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0.24</v>
      </c>
      <c r="F5" s="9">
        <v>0.54</v>
      </c>
      <c r="G5" s="26">
        <f>IF(((60%-E5)/8)*1+E5&gt;F5,((60%-E5)/8)*1+E5,F5)</f>
        <v>0.54</v>
      </c>
      <c r="H5" s="7">
        <f>((60%-G5)/8)*2+G5</f>
        <v>0.55500000000000005</v>
      </c>
      <c r="I5" s="7">
        <f>((60%-G5)/8)*3+G5</f>
        <v>0.5625</v>
      </c>
      <c r="J5" s="7">
        <f>((60%-G5)/8)*4+G5</f>
        <v>0.57000000000000006</v>
      </c>
      <c r="K5" s="7">
        <f>((60%-G5)/8)*5+G5</f>
        <v>0.57750000000000001</v>
      </c>
      <c r="L5" s="7">
        <f>((60%-G5)/8)*6+G5</f>
        <v>0.58499999999999996</v>
      </c>
      <c r="M5" s="7">
        <f>((60%-G5)/8)*7+G5</f>
        <v>0.59250000000000003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4.65" thickBot="1">
      <c r="A9" s="13" t="s">
        <v>22</v>
      </c>
      <c r="B9" s="8">
        <v>0.17</v>
      </c>
      <c r="C9" s="8">
        <v>0.21</v>
      </c>
      <c r="D9" s="8">
        <v>0.5</v>
      </c>
      <c r="E9" s="8"/>
      <c r="F9" s="8">
        <v>0.66</v>
      </c>
      <c r="G9" s="8"/>
      <c r="H9" s="8"/>
      <c r="I9" s="8">
        <v>0</v>
      </c>
      <c r="J9" s="8" t="s">
        <v>19</v>
      </c>
      <c r="K9" s="8">
        <v>0.26</v>
      </c>
      <c r="L9" s="8">
        <v>0.18</v>
      </c>
      <c r="M9" s="8" t="s">
        <v>19</v>
      </c>
      <c r="N9" s="8" t="s">
        <v>19</v>
      </c>
    </row>
    <row r="10" spans="1:14" s="2" customFormat="1" ht="15" thickTop="1" thickBot="1">
      <c r="A10" s="34">
        <v>2023</v>
      </c>
      <c r="B10" s="35">
        <f t="shared" ref="B10:I10" si="0">IF(((60%-B9)/8)*1+B9&gt;B8,((60%-B9)/8)*1+B9,B8)</f>
        <v>0.41</v>
      </c>
      <c r="C10" s="35">
        <f t="shared" si="0"/>
        <v>0.48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f t="shared" si="0"/>
        <v>0.22</v>
      </c>
      <c r="J10" s="35" t="s">
        <v>19</v>
      </c>
      <c r="K10" s="35">
        <f>IF(((60%-K9)/8)*1+K9&gt;K8,((60%-K9)/8)*1+K9,K8)</f>
        <v>0.43</v>
      </c>
      <c r="L10" s="35">
        <f>IF(((60%-L9)/8)*1+L9&gt;L8,((60%-L9)/8)*1+L9,L8)</f>
        <v>0.48</v>
      </c>
      <c r="M10" s="35" t="s">
        <v>19</v>
      </c>
      <c r="N10" s="36" t="s">
        <v>19</v>
      </c>
    </row>
    <row r="11" spans="1:14" s="2" customFormat="1" ht="14.65" thickTop="1">
      <c r="A11" s="32">
        <v>2024</v>
      </c>
      <c r="B11" s="33">
        <f t="shared" ref="B11:I11" si="1">IF(B10&lt;58%,B10+((60%-B10)/7),IF(B10&lt;70%,B10+2%,B10+1%))</f>
        <v>0.43714285714285711</v>
      </c>
      <c r="C11" s="33">
        <f t="shared" si="1"/>
        <v>0.49714285714285711</v>
      </c>
      <c r="D11" s="33">
        <f t="shared" si="1"/>
        <v>0.68</v>
      </c>
      <c r="E11" s="33">
        <f t="shared" si="1"/>
        <v>0.53142857142857147</v>
      </c>
      <c r="F11" s="33">
        <f t="shared" si="1"/>
        <v>0.8</v>
      </c>
      <c r="G11" s="33">
        <f t="shared" si="1"/>
        <v>0.49714285714285711</v>
      </c>
      <c r="H11" s="33">
        <f t="shared" si="1"/>
        <v>0.62</v>
      </c>
      <c r="I11" s="33">
        <f t="shared" si="1"/>
        <v>0.2742857142857143</v>
      </c>
      <c r="J11" s="33" t="s">
        <v>19</v>
      </c>
      <c r="K11" s="33">
        <f>IF(K10&lt;58%,K10+((60%-K10)/7),IF(K10&lt;70%,K10+2%,K10+1%))</f>
        <v>0.45428571428571429</v>
      </c>
      <c r="L11" s="33">
        <f>IF(L10&lt;58%,L10+((60%-L10)/7),IF(L10&lt;70%,L10+2%,L10+1%))</f>
        <v>0.49714285714285711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I12" si="2">IF(B11&lt;58%,B11+((60%-B11)/6),IF(B11&lt;70%,B11+2%,B11+1%))</f>
        <v>0.46428571428571425</v>
      </c>
      <c r="C12" s="17">
        <f t="shared" si="2"/>
        <v>0.51428571428571423</v>
      </c>
      <c r="D12" s="17">
        <f t="shared" si="2"/>
        <v>0.70000000000000007</v>
      </c>
      <c r="E12" s="17">
        <f t="shared" si="2"/>
        <v>0.54285714285714293</v>
      </c>
      <c r="F12" s="17">
        <f t="shared" si="2"/>
        <v>0.81</v>
      </c>
      <c r="G12" s="17">
        <f t="shared" si="2"/>
        <v>0.51428571428571423</v>
      </c>
      <c r="H12" s="17">
        <f t="shared" si="2"/>
        <v>0.64</v>
      </c>
      <c r="I12" s="17">
        <f t="shared" si="2"/>
        <v>0.32857142857142857</v>
      </c>
      <c r="J12" s="17" t="s">
        <v>19</v>
      </c>
      <c r="K12" s="17">
        <f>IF(K11&lt;58%,K11+((60%-K11)/6),IF(K11&lt;70%,K11+2%,K11+1%))</f>
        <v>0.47857142857142859</v>
      </c>
      <c r="L12" s="17">
        <f>IF(L11&lt;58%,L11+((60%-L11)/6),IF(L11&lt;70%,L11+2%,L11+1%))</f>
        <v>0.51428571428571423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I13" si="3">IF(B12&lt;58%,B12+((60%-B12)/5),IF(B12&lt;70%,B12+2%,B12+1%))</f>
        <v>0.49142857142857138</v>
      </c>
      <c r="C13" s="14">
        <f t="shared" si="3"/>
        <v>0.53142857142857136</v>
      </c>
      <c r="D13" s="14">
        <f t="shared" si="3"/>
        <v>0.71000000000000008</v>
      </c>
      <c r="E13" s="14">
        <f t="shared" si="3"/>
        <v>0.55428571428571438</v>
      </c>
      <c r="F13" s="14">
        <f t="shared" si="3"/>
        <v>0.82000000000000006</v>
      </c>
      <c r="G13" s="14">
        <f t="shared" si="3"/>
        <v>0.53142857142857136</v>
      </c>
      <c r="H13" s="14">
        <f t="shared" si="3"/>
        <v>0.66</v>
      </c>
      <c r="I13" s="14">
        <f t="shared" si="3"/>
        <v>0.38285714285714284</v>
      </c>
      <c r="J13" s="14" t="s">
        <v>19</v>
      </c>
      <c r="K13" s="14">
        <f>IF(K12&lt;58%,K12+((60%-K12)/5),IF(K12&lt;70%,K12+2%,K12+1%))</f>
        <v>0.50285714285714289</v>
      </c>
      <c r="L13" s="14">
        <f>IF(L12&lt;58%,L12+((60%-L12)/5),IF(L12&lt;70%,L12+2%,L12+1%))</f>
        <v>0.53142857142857136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I14" si="4">IF(B13&lt;58%,B13+((60%-B13)/4),IF(B13&lt;70%,B13+2%,B13+1%))</f>
        <v>0.51857142857142857</v>
      </c>
      <c r="C14" s="17">
        <f t="shared" si="4"/>
        <v>0.54857142857142849</v>
      </c>
      <c r="D14" s="17">
        <f t="shared" si="4"/>
        <v>0.72000000000000008</v>
      </c>
      <c r="E14" s="17">
        <f t="shared" si="4"/>
        <v>0.56571428571428584</v>
      </c>
      <c r="F14" s="17">
        <f t="shared" si="4"/>
        <v>0.83000000000000007</v>
      </c>
      <c r="G14" s="17">
        <f t="shared" si="4"/>
        <v>0.54857142857142849</v>
      </c>
      <c r="H14" s="17">
        <f t="shared" si="4"/>
        <v>0.68</v>
      </c>
      <c r="I14" s="17">
        <f t="shared" si="4"/>
        <v>0.43714285714285711</v>
      </c>
      <c r="J14" s="17" t="s">
        <v>19</v>
      </c>
      <c r="K14" s="17">
        <f>IF(K13&lt;58%,K13+((60%-K13)/4),IF(K13&lt;70%,K13+2%,K13+1%))</f>
        <v>0.52714285714285714</v>
      </c>
      <c r="L14" s="17">
        <f>IF(L13&lt;58%,L13+((60%-L13)/4),IF(L13&lt;70%,L13+2%,L13+1%))</f>
        <v>0.54857142857142849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I15" si="5">IF(B14&lt;58%,B14+((60%-B14)/3),IF(B14&lt;70%,B14+2%,B14+1%))</f>
        <v>0.54571428571428571</v>
      </c>
      <c r="C15" s="14">
        <f t="shared" si="5"/>
        <v>0.56571428571428561</v>
      </c>
      <c r="D15" s="14">
        <f t="shared" si="5"/>
        <v>0.73000000000000009</v>
      </c>
      <c r="E15" s="14">
        <f t="shared" si="5"/>
        <v>0.57714285714285718</v>
      </c>
      <c r="F15" s="14">
        <f t="shared" si="5"/>
        <v>0.84000000000000008</v>
      </c>
      <c r="G15" s="14">
        <f t="shared" si="5"/>
        <v>0.56571428571428561</v>
      </c>
      <c r="H15" s="14">
        <f t="shared" si="5"/>
        <v>0.70000000000000007</v>
      </c>
      <c r="I15" s="14">
        <f t="shared" si="5"/>
        <v>0.49142857142857138</v>
      </c>
      <c r="J15" s="14" t="s">
        <v>19</v>
      </c>
      <c r="K15" s="14">
        <f>IF(K14&lt;58%,K14+((60%-K14)/3),IF(K14&lt;70%,K14+2%,K14+1%))</f>
        <v>0.55142857142857138</v>
      </c>
      <c r="L15" s="14">
        <f>IF(L14&lt;58%,L14+((60%-L14)/3),IF(L14&lt;70%,L14+2%,L14+1%))</f>
        <v>0.56571428571428561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I16" si="6">IF(B15&lt;58%,B15+((60%-B15)/2),IF(B15&lt;70%,B15+2%,B15+1%))</f>
        <v>0.57285714285714284</v>
      </c>
      <c r="C16" s="17">
        <f t="shared" si="6"/>
        <v>0.58285714285714274</v>
      </c>
      <c r="D16" s="17">
        <f t="shared" si="6"/>
        <v>0.7400000000000001</v>
      </c>
      <c r="E16" s="17">
        <f t="shared" si="6"/>
        <v>0.58857142857142852</v>
      </c>
      <c r="F16" s="17">
        <f t="shared" si="6"/>
        <v>0.85000000000000009</v>
      </c>
      <c r="G16" s="17">
        <f t="shared" si="6"/>
        <v>0.58285714285714274</v>
      </c>
      <c r="H16" s="17">
        <f t="shared" si="6"/>
        <v>0.71000000000000008</v>
      </c>
      <c r="I16" s="17">
        <f t="shared" si="6"/>
        <v>0.54571428571428571</v>
      </c>
      <c r="J16" s="17" t="s">
        <v>19</v>
      </c>
      <c r="K16" s="17">
        <f>IF(K15&lt;58%,K15+((60%-K15)/2),IF(K15&lt;70%,K15+2%,K15+1%))</f>
        <v>0.57571428571428562</v>
      </c>
      <c r="L16" s="17">
        <f>IF(L15&lt;58%,L15+((60%-L15)/2),IF(L15&lt;70%,L15+2%,L15+1%))</f>
        <v>0.58285714285714274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I17" si="7">IF(B16&lt;58%,B16+((60%-B16)),IF(B16&lt;70%,B16+2%,B16+1%))</f>
        <v>0.6</v>
      </c>
      <c r="C17" s="14">
        <f t="shared" si="7"/>
        <v>0.60285714285714276</v>
      </c>
      <c r="D17" s="14">
        <f t="shared" si="7"/>
        <v>0.75000000000000011</v>
      </c>
      <c r="E17" s="14">
        <f t="shared" si="7"/>
        <v>0.60857142857142854</v>
      </c>
      <c r="F17" s="14">
        <f t="shared" si="7"/>
        <v>0.8600000000000001</v>
      </c>
      <c r="G17" s="14">
        <f t="shared" si="7"/>
        <v>0.60285714285714276</v>
      </c>
      <c r="H17" s="14">
        <f t="shared" si="7"/>
        <v>0.72000000000000008</v>
      </c>
      <c r="I17" s="14">
        <f t="shared" si="7"/>
        <v>0.6</v>
      </c>
      <c r="J17" s="14" t="s">
        <v>19</v>
      </c>
      <c r="K17" s="14">
        <f>IF(K16&lt;58%,K16+((60%-K16)),IF(K16&lt;70%,K16+2%,K16+1%))</f>
        <v>0.6</v>
      </c>
      <c r="L17" s="14">
        <f>IF(L16&lt;58%,L16+((60%-L16)),IF(L16&lt;70%,L16+2%,L16+1%))</f>
        <v>0.60285714285714276</v>
      </c>
      <c r="M17" s="14" t="s">
        <v>19</v>
      </c>
      <c r="N17" s="14" t="s">
        <v>19</v>
      </c>
    </row>
    <row r="19" spans="1:14" ht="15.75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75">
      <c r="A20" s="53" t="s">
        <v>28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7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0.19</v>
      </c>
      <c r="F23" s="9">
        <v>0.41</v>
      </c>
      <c r="G23" s="28">
        <f>IF(((60%-E23)/8)*1+E23&gt;F23,((60%-E23)/8)*1+E23,F23)</f>
        <v>0.41</v>
      </c>
      <c r="H23" s="23">
        <f>((60%-G23)/8)*2+G23</f>
        <v>0.45749999999999996</v>
      </c>
      <c r="I23" s="23">
        <f>((60%-G23)/8)*3+G23</f>
        <v>0.48124999999999996</v>
      </c>
      <c r="J23" s="23">
        <f>((60%-G23)/8)*4+G23</f>
        <v>0.505</v>
      </c>
      <c r="K23" s="23">
        <f>((60%-G23)/8)*5+G23</f>
        <v>0.52874999999999994</v>
      </c>
      <c r="L23" s="23">
        <f>((60%-G23)/8)*6+G23</f>
        <v>0.55249999999999999</v>
      </c>
      <c r="M23" s="23">
        <f>((60%-G23)/8)*7+G23</f>
        <v>0.57624999999999993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8.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4.65" thickBot="1">
      <c r="A27" s="13" t="s">
        <v>22</v>
      </c>
      <c r="B27" s="8">
        <v>0.11</v>
      </c>
      <c r="C27" s="8">
        <v>0.16</v>
      </c>
      <c r="D27" s="8">
        <v>0.67</v>
      </c>
      <c r="E27" s="8"/>
      <c r="F27" s="8">
        <v>0.66</v>
      </c>
      <c r="G27" s="8"/>
      <c r="H27" s="8"/>
      <c r="I27" s="8">
        <v>0</v>
      </c>
      <c r="J27" s="8" t="s">
        <v>19</v>
      </c>
      <c r="K27" s="8">
        <v>0.21</v>
      </c>
      <c r="L27" s="8">
        <v>0.17</v>
      </c>
      <c r="M27" s="8" t="s">
        <v>19</v>
      </c>
      <c r="N27" s="8" t="s">
        <v>19</v>
      </c>
    </row>
    <row r="28" spans="1:14" ht="15" thickTop="1" thickBot="1">
      <c r="A28" s="34">
        <v>2023</v>
      </c>
      <c r="B28" s="35">
        <f t="shared" ref="B28:I28" si="8">IF(((60%-B27)/8)*1+B27&gt;B26,((60%-B27)/8)*1+B27,B26)</f>
        <v>0.24</v>
      </c>
      <c r="C28" s="35">
        <f t="shared" si="8"/>
        <v>0.35</v>
      </c>
      <c r="D28" s="35">
        <f t="shared" si="8"/>
        <v>0.66125</v>
      </c>
      <c r="E28" s="35">
        <f t="shared" si="8"/>
        <v>0.39</v>
      </c>
      <c r="F28" s="35">
        <f t="shared" si="8"/>
        <v>0.73</v>
      </c>
      <c r="G28" s="35">
        <f t="shared" si="8"/>
        <v>0.43</v>
      </c>
      <c r="H28" s="35">
        <f t="shared" si="8"/>
        <v>0.46</v>
      </c>
      <c r="I28" s="35">
        <f t="shared" si="8"/>
        <v>0.16</v>
      </c>
      <c r="J28" s="35" t="s">
        <v>19</v>
      </c>
      <c r="K28" s="35">
        <f>IF(((60%-K27)/8)*1+K27&gt;K26,((60%-K27)/8)*1+K27,K26)</f>
        <v>0.31</v>
      </c>
      <c r="L28" s="35">
        <f>IF(((60%-L27)/8)*1+L27&gt;L26,((60%-L27)/8)*1+L27,L26)</f>
        <v>0.35</v>
      </c>
      <c r="M28" s="35" t="s">
        <v>19</v>
      </c>
      <c r="N28" s="36" t="s">
        <v>19</v>
      </c>
    </row>
    <row r="29" spans="1:14" ht="14.65" thickTop="1">
      <c r="A29" s="37">
        <v>2024</v>
      </c>
      <c r="B29" s="38">
        <f t="shared" ref="B29:I29" si="9">IF(B28&lt;58%,B28+((60%-B28)/7),IF(B28&lt;70%,B28+2%,B28+1%))</f>
        <v>0.29142857142857143</v>
      </c>
      <c r="C29" s="38">
        <f t="shared" si="9"/>
        <v>0.38571428571428568</v>
      </c>
      <c r="D29" s="38">
        <f t="shared" si="9"/>
        <v>0.68125000000000002</v>
      </c>
      <c r="E29" s="38">
        <f t="shared" si="9"/>
        <v>0.42</v>
      </c>
      <c r="F29" s="38">
        <f t="shared" si="9"/>
        <v>0.74</v>
      </c>
      <c r="G29" s="38">
        <f t="shared" si="9"/>
        <v>0.45428571428571429</v>
      </c>
      <c r="H29" s="38">
        <f t="shared" si="9"/>
        <v>0.48000000000000004</v>
      </c>
      <c r="I29" s="38">
        <f t="shared" si="9"/>
        <v>0.22285714285714286</v>
      </c>
      <c r="J29" s="38" t="s">
        <v>19</v>
      </c>
      <c r="K29" s="38">
        <f>IF(K28&lt;58%,K28+((60%-K28)/7),IF(K28&lt;70%,K28+2%,K28+1%))</f>
        <v>0.35142857142857142</v>
      </c>
      <c r="L29" s="38">
        <f>IF(L28&lt;58%,L28+((60%-L28)/7),IF(L28&lt;70%,L28+2%,L28+1%))</f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I30" si="10">IF(B29&lt;58%,B29+((60%-B29)/6),IF(B29&lt;70%,B29+2%,B29+1%))</f>
        <v>0.34285714285714286</v>
      </c>
      <c r="C30" s="17">
        <f t="shared" si="10"/>
        <v>0.42142857142857137</v>
      </c>
      <c r="D30" s="17">
        <f t="shared" si="10"/>
        <v>0.70125000000000004</v>
      </c>
      <c r="E30" s="17">
        <f t="shared" si="10"/>
        <v>0.44999999999999996</v>
      </c>
      <c r="F30" s="17">
        <f t="shared" si="10"/>
        <v>0.75</v>
      </c>
      <c r="G30" s="17">
        <f t="shared" si="10"/>
        <v>0.47857142857142859</v>
      </c>
      <c r="H30" s="17">
        <f t="shared" si="10"/>
        <v>0.5</v>
      </c>
      <c r="I30" s="17">
        <f t="shared" si="10"/>
        <v>0.2857142857142857</v>
      </c>
      <c r="J30" s="17" t="s">
        <v>19</v>
      </c>
      <c r="K30" s="17">
        <f>IF(K29&lt;58%,K29+((60%-K29)/6),IF(K29&lt;70%,K29+2%,K29+1%))</f>
        <v>0.39285714285714285</v>
      </c>
      <c r="L30" s="17">
        <f>IF(L29&lt;58%,L29+((60%-L29)/6),IF(L29&lt;70%,L29+2%,L29+1%))</f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I31" si="11">IF(B30&lt;58%,B30+((60%-B30)/5),IF(B30&lt;70%,B30+2%,B30+1%))</f>
        <v>0.39428571428571429</v>
      </c>
      <c r="C31" s="23">
        <f t="shared" si="11"/>
        <v>0.45714285714285707</v>
      </c>
      <c r="D31" s="23">
        <f t="shared" si="11"/>
        <v>0.71125000000000005</v>
      </c>
      <c r="E31" s="23">
        <f t="shared" si="11"/>
        <v>0.48</v>
      </c>
      <c r="F31" s="23">
        <f t="shared" si="11"/>
        <v>0.76</v>
      </c>
      <c r="G31" s="23">
        <f t="shared" si="11"/>
        <v>0.50285714285714289</v>
      </c>
      <c r="H31" s="23">
        <f t="shared" si="11"/>
        <v>0.52</v>
      </c>
      <c r="I31" s="23">
        <f t="shared" si="11"/>
        <v>0.34857142857142853</v>
      </c>
      <c r="J31" s="23" t="s">
        <v>19</v>
      </c>
      <c r="K31" s="23">
        <f>IF(K30&lt;58%,K30+((60%-K30)/5),IF(K30&lt;70%,K30+2%,K30+1%))</f>
        <v>0.43428571428571427</v>
      </c>
      <c r="L31" s="23">
        <f>IF(L30&lt;58%,L30+((60%-L30)/5),IF(L30&lt;70%,L30+2%,L30+1%))</f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I32" si="12">IF(B31&lt;58%,B31+((60%-B31)/4),IF(B31&lt;70%,B31+2%,B31+1%))</f>
        <v>0.44571428571428573</v>
      </c>
      <c r="C32" s="17">
        <f t="shared" si="12"/>
        <v>0.49285714285714277</v>
      </c>
      <c r="D32" s="17">
        <f t="shared" si="12"/>
        <v>0.72125000000000006</v>
      </c>
      <c r="E32" s="17">
        <f t="shared" si="12"/>
        <v>0.51</v>
      </c>
      <c r="F32" s="17">
        <f t="shared" si="12"/>
        <v>0.77</v>
      </c>
      <c r="G32" s="17">
        <f t="shared" si="12"/>
        <v>0.52714285714285714</v>
      </c>
      <c r="H32" s="17">
        <f t="shared" si="12"/>
        <v>0.54</v>
      </c>
      <c r="I32" s="17">
        <f t="shared" si="12"/>
        <v>0.41142857142857137</v>
      </c>
      <c r="J32" s="17" t="s">
        <v>19</v>
      </c>
      <c r="K32" s="17">
        <f>IF(K31&lt;58%,K31+((60%-K31)/4),IF(K31&lt;70%,K31+2%,K31+1%))</f>
        <v>0.4757142857142857</v>
      </c>
      <c r="L32" s="17">
        <f>IF(L31&lt;58%,L31+((60%-L31)/4),IF(L31&lt;70%,L31+2%,L31+1%))</f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I33" si="13">IF(B32&lt;58%,B32+((60%-B32)/3),IF(B32&lt;70%,B32+2%,B32+1%))</f>
        <v>0.49714285714285716</v>
      </c>
      <c r="C33" s="23">
        <f t="shared" si="13"/>
        <v>0.52857142857142847</v>
      </c>
      <c r="D33" s="23">
        <f t="shared" si="13"/>
        <v>0.73125000000000007</v>
      </c>
      <c r="E33" s="23">
        <f t="shared" si="13"/>
        <v>0.54</v>
      </c>
      <c r="F33" s="23">
        <f t="shared" si="13"/>
        <v>0.78</v>
      </c>
      <c r="G33" s="23">
        <f t="shared" si="13"/>
        <v>0.55142857142857138</v>
      </c>
      <c r="H33" s="23">
        <f t="shared" si="13"/>
        <v>0.56000000000000005</v>
      </c>
      <c r="I33" s="23">
        <f t="shared" si="13"/>
        <v>0.47428571428571425</v>
      </c>
      <c r="J33" s="23" t="s">
        <v>19</v>
      </c>
      <c r="K33" s="23">
        <f>IF(K32&lt;58%,K32+((60%-K32)/3),IF(K32&lt;70%,K32+2%,K32+1%))</f>
        <v>0.51714285714285713</v>
      </c>
      <c r="L33" s="23">
        <f>IF(L32&lt;58%,L32+((60%-L32)/3),IF(L32&lt;70%,L32+2%,L32+1%))</f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I34" si="14">IF(B33&lt;58%,B33+((60%-B33)/2),IF(B33&lt;70%,B33+2%,B33+1%))</f>
        <v>0.5485714285714286</v>
      </c>
      <c r="C34" s="17">
        <f t="shared" si="14"/>
        <v>0.56428571428571428</v>
      </c>
      <c r="D34" s="17">
        <f t="shared" si="14"/>
        <v>0.74125000000000008</v>
      </c>
      <c r="E34" s="17">
        <f t="shared" si="14"/>
        <v>0.57000000000000006</v>
      </c>
      <c r="F34" s="17">
        <f t="shared" si="14"/>
        <v>0.79</v>
      </c>
      <c r="G34" s="17">
        <f t="shared" si="14"/>
        <v>0.57571428571428562</v>
      </c>
      <c r="H34" s="17">
        <f t="shared" si="14"/>
        <v>0.58000000000000007</v>
      </c>
      <c r="I34" s="17">
        <f t="shared" si="14"/>
        <v>0.53714285714285714</v>
      </c>
      <c r="J34" s="17" t="s">
        <v>19</v>
      </c>
      <c r="K34" s="17">
        <f>IF(K33&lt;58%,K33+((60%-K33)/2),IF(K33&lt;70%,K33+2%,K33+1%))</f>
        <v>0.5585714285714285</v>
      </c>
      <c r="L34" s="17">
        <f>IF(L33&lt;58%,L33+((60%-L33)/2),IF(L33&lt;70%,L33+2%,L33+1%))</f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I35" si="15">IF(B34&lt;58%,B34+((60%-B34)),IF(B34&lt;70%,B34+2%,B34+1%))</f>
        <v>0.6</v>
      </c>
      <c r="C35" s="23">
        <f t="shared" si="15"/>
        <v>0.6</v>
      </c>
      <c r="D35" s="23">
        <f t="shared" si="15"/>
        <v>0.75125000000000008</v>
      </c>
      <c r="E35" s="23">
        <f t="shared" si="15"/>
        <v>0.6</v>
      </c>
      <c r="F35" s="23">
        <f t="shared" si="15"/>
        <v>0.8</v>
      </c>
      <c r="G35" s="23">
        <f t="shared" si="15"/>
        <v>0.6</v>
      </c>
      <c r="H35" s="23">
        <f t="shared" si="15"/>
        <v>0.60000000000000009</v>
      </c>
      <c r="I35" s="23">
        <f t="shared" si="15"/>
        <v>0.6</v>
      </c>
      <c r="J35" s="23" t="s">
        <v>19</v>
      </c>
      <c r="K35" s="23">
        <f>IF(K34&lt;58%,K34+((60%-K34)),IF(K34&lt;70%,K34+2%,K34+1%))</f>
        <v>0.6</v>
      </c>
      <c r="L35" s="23">
        <f>IF(L34&lt;58%,L34+((60%-L34)),IF(L34&lt;70%,L34+2%,L34+1%))</f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zoomScaleNormal="100" workbookViewId="0">
      <selection activeCell="B45" sqref="B45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0.44</v>
      </c>
      <c r="F5" s="9">
        <v>0.56999999999999995</v>
      </c>
      <c r="G5" s="26">
        <f>IF(((60%-E5)/8)*1+E5&gt;F5,((60%-E5)/8)*1+E5,F5)</f>
        <v>0.56999999999999995</v>
      </c>
      <c r="H5" s="7">
        <f>((60%-G5)/8)*2+G5</f>
        <v>0.5774999999999999</v>
      </c>
      <c r="I5" s="7">
        <f>((60%-G5)/8)*3+G5</f>
        <v>0.58124999999999993</v>
      </c>
      <c r="J5" s="7">
        <f>((60%-G5)/8)*4+G5</f>
        <v>0.58499999999999996</v>
      </c>
      <c r="K5" s="7">
        <f>((60%-G5)/8)*5+G5</f>
        <v>0.58875</v>
      </c>
      <c r="L5" s="7">
        <f>((60%-G5)/8)*6+G5</f>
        <v>0.59250000000000003</v>
      </c>
      <c r="M5" s="7">
        <f>((60%-G5)/8)*7+G5</f>
        <v>0.59624999999999995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4.65" thickBot="1">
      <c r="A9" s="13" t="s">
        <v>22</v>
      </c>
      <c r="B9" s="8">
        <v>0.5</v>
      </c>
      <c r="C9" s="8">
        <v>0.45</v>
      </c>
      <c r="D9" s="8">
        <v>0.22</v>
      </c>
      <c r="E9" s="8"/>
      <c r="F9" s="8"/>
      <c r="G9" s="8"/>
      <c r="H9" s="8"/>
      <c r="I9" s="8">
        <v>0.05</v>
      </c>
      <c r="J9" s="8" t="s">
        <v>19</v>
      </c>
      <c r="K9" s="8">
        <v>0.44</v>
      </c>
      <c r="L9" s="8">
        <v>0.45</v>
      </c>
      <c r="M9" s="8" t="s">
        <v>19</v>
      </c>
      <c r="N9" s="8" t="s">
        <v>19</v>
      </c>
    </row>
    <row r="10" spans="1:14" s="2" customFormat="1" ht="15" thickTop="1" thickBot="1">
      <c r="A10" s="34">
        <v>2023</v>
      </c>
      <c r="B10" s="35">
        <f t="shared" ref="B10:I10" si="0">IF(((60%-B9)/8)*1+B9&gt;B8,((60%-B9)/8)*1+B9,B8)</f>
        <v>0.51249999999999996</v>
      </c>
      <c r="C10" s="35">
        <f t="shared" si="0"/>
        <v>0.51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>IF(((60%-K9)/8)*1+K9&gt;K8,((60%-K9)/8)*1+K9,K8)</f>
        <v>0.47</v>
      </c>
      <c r="L10" s="35">
        <f>IF(((60%-L9)/8)*1+L9&gt;L8,((60%-L9)/8)*1+L9,L8)</f>
        <v>0.46875</v>
      </c>
      <c r="M10" s="35" t="s">
        <v>19</v>
      </c>
      <c r="N10" s="36" t="s">
        <v>19</v>
      </c>
    </row>
    <row r="11" spans="1:14" s="2" customFormat="1" ht="14.65" thickTop="1">
      <c r="A11" s="32">
        <v>2024</v>
      </c>
      <c r="B11" s="33">
        <f t="shared" ref="B11:I11" si="1">IF(B10&lt;58%,B10+((60%-B10)/7),IF(B10&lt;70%,B10+2%,B10+1%))</f>
        <v>0.52499999999999991</v>
      </c>
      <c r="C11" s="33">
        <f t="shared" si="1"/>
        <v>0.52285714285714291</v>
      </c>
      <c r="D11" s="33">
        <f t="shared" si="1"/>
        <v>0.71</v>
      </c>
      <c r="E11" s="33">
        <f t="shared" si="1"/>
        <v>0.5485714285714286</v>
      </c>
      <c r="F11" s="33">
        <f t="shared" si="1"/>
        <v>0.83</v>
      </c>
      <c r="G11" s="33">
        <f t="shared" si="1"/>
        <v>0.54</v>
      </c>
      <c r="H11" s="33">
        <f t="shared" si="1"/>
        <v>0.66</v>
      </c>
      <c r="I11" s="33">
        <f t="shared" si="1"/>
        <v>0.2742857142857143</v>
      </c>
      <c r="J11" s="33" t="s">
        <v>19</v>
      </c>
      <c r="K11" s="33">
        <f>IF(K10&lt;58%,K10+((60%-K10)/7),IF(K10&lt;70%,K10+2%,K10+1%))</f>
        <v>0.48857142857142855</v>
      </c>
      <c r="L11" s="33">
        <f>IF(L10&lt;58%,L10+((60%-L10)/7),IF(L10&lt;70%,L10+2%,L10+1%))</f>
        <v>0.48749999999999999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I12" si="2">IF(B11&lt;58%,B11+((60%-B11)/6),IF(B11&lt;70%,B11+2%,B11+1%))</f>
        <v>0.53749999999999987</v>
      </c>
      <c r="C12" s="17">
        <f t="shared" si="2"/>
        <v>0.53571428571428581</v>
      </c>
      <c r="D12" s="17">
        <f t="shared" si="2"/>
        <v>0.72</v>
      </c>
      <c r="E12" s="17">
        <f t="shared" si="2"/>
        <v>0.55714285714285716</v>
      </c>
      <c r="F12" s="17">
        <f t="shared" si="2"/>
        <v>0.84</v>
      </c>
      <c r="G12" s="17">
        <f t="shared" si="2"/>
        <v>0.55000000000000004</v>
      </c>
      <c r="H12" s="17">
        <f t="shared" si="2"/>
        <v>0.68</v>
      </c>
      <c r="I12" s="17">
        <f t="shared" si="2"/>
        <v>0.32857142857142857</v>
      </c>
      <c r="J12" s="17" t="s">
        <v>19</v>
      </c>
      <c r="K12" s="17">
        <f>IF(K11&lt;58%,K11+((60%-K11)/6),IF(K11&lt;70%,K11+2%,K11+1%))</f>
        <v>0.50714285714285712</v>
      </c>
      <c r="L12" s="17">
        <f>IF(L11&lt;58%,L11+((60%-L11)/6),IF(L11&lt;70%,L11+2%,L11+1%))</f>
        <v>0.50624999999999998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I13" si="3">IF(B12&lt;58%,B12+((60%-B12)/5),IF(B12&lt;70%,B12+2%,B12+1%))</f>
        <v>0.54999999999999993</v>
      </c>
      <c r="C13" s="14">
        <f t="shared" si="3"/>
        <v>0.5485714285714286</v>
      </c>
      <c r="D13" s="14">
        <f t="shared" si="3"/>
        <v>0.73</v>
      </c>
      <c r="E13" s="14">
        <f t="shared" si="3"/>
        <v>0.56571428571428573</v>
      </c>
      <c r="F13" s="14">
        <f t="shared" si="3"/>
        <v>0.85</v>
      </c>
      <c r="G13" s="14">
        <f t="shared" si="3"/>
        <v>0.56000000000000005</v>
      </c>
      <c r="H13" s="14">
        <f t="shared" si="3"/>
        <v>0.70000000000000007</v>
      </c>
      <c r="I13" s="14">
        <f t="shared" si="3"/>
        <v>0.38285714285714284</v>
      </c>
      <c r="J13" s="14" t="s">
        <v>19</v>
      </c>
      <c r="K13" s="14">
        <f>IF(K12&lt;58%,K12+((60%-K12)/5),IF(K12&lt;70%,K12+2%,K12+1%))</f>
        <v>0.52571428571428569</v>
      </c>
      <c r="L13" s="14">
        <f>IF(L12&lt;58%,L12+((60%-L12)/5),IF(L12&lt;70%,L12+2%,L12+1%))</f>
        <v>0.52500000000000002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I14" si="4">IF(B13&lt;58%,B13+((60%-B13)/4),IF(B13&lt;70%,B13+2%,B13+1%))</f>
        <v>0.5625</v>
      </c>
      <c r="C14" s="17">
        <f t="shared" si="4"/>
        <v>0.56142857142857139</v>
      </c>
      <c r="D14" s="17">
        <f t="shared" si="4"/>
        <v>0.74</v>
      </c>
      <c r="E14" s="17">
        <f t="shared" si="4"/>
        <v>0.57428571428571429</v>
      </c>
      <c r="F14" s="17">
        <f t="shared" si="4"/>
        <v>0.86</v>
      </c>
      <c r="G14" s="17">
        <f t="shared" si="4"/>
        <v>0.57000000000000006</v>
      </c>
      <c r="H14" s="17">
        <f t="shared" si="4"/>
        <v>0.71000000000000008</v>
      </c>
      <c r="I14" s="17">
        <f t="shared" si="4"/>
        <v>0.43714285714285711</v>
      </c>
      <c r="J14" s="17" t="s">
        <v>19</v>
      </c>
      <c r="K14" s="17">
        <f>IF(K13&lt;58%,K13+((60%-K13)/4),IF(K13&lt;70%,K13+2%,K13+1%))</f>
        <v>0.54428571428571426</v>
      </c>
      <c r="L14" s="17">
        <f>IF(L13&lt;58%,L13+((60%-L13)/4),IF(L13&lt;70%,L13+2%,L13+1%))</f>
        <v>0.54374999999999996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I15" si="5">IF(B14&lt;58%,B14+((60%-B14)/3),IF(B14&lt;70%,B14+2%,B14+1%))</f>
        <v>0.57499999999999996</v>
      </c>
      <c r="C15" s="14">
        <f t="shared" si="5"/>
        <v>0.57428571428571429</v>
      </c>
      <c r="D15" s="14">
        <f t="shared" si="5"/>
        <v>0.75</v>
      </c>
      <c r="E15" s="14">
        <f t="shared" si="5"/>
        <v>0.58285714285714285</v>
      </c>
      <c r="F15" s="14">
        <f t="shared" si="5"/>
        <v>0.87</v>
      </c>
      <c r="G15" s="14">
        <f t="shared" si="5"/>
        <v>0.58000000000000007</v>
      </c>
      <c r="H15" s="14">
        <f t="shared" si="5"/>
        <v>0.72000000000000008</v>
      </c>
      <c r="I15" s="14">
        <f t="shared" si="5"/>
        <v>0.49142857142857138</v>
      </c>
      <c r="J15" s="14" t="s">
        <v>19</v>
      </c>
      <c r="K15" s="14">
        <f>IF(K14&lt;58%,K14+((60%-K14)/3),IF(K14&lt;70%,K14+2%,K14+1%))</f>
        <v>0.56285714285714283</v>
      </c>
      <c r="L15" s="14">
        <f>IF(L14&lt;58%,L14+((60%-L14)/3),IF(L14&lt;70%,L14+2%,L14+1%))</f>
        <v>0.5625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I16" si="6">IF(B15&lt;58%,B15+((60%-B15)/2),IF(B15&lt;70%,B15+2%,B15+1%))</f>
        <v>0.58749999999999991</v>
      </c>
      <c r="C16" s="17">
        <f t="shared" si="6"/>
        <v>0.58714285714285719</v>
      </c>
      <c r="D16" s="17">
        <f t="shared" si="6"/>
        <v>0.76</v>
      </c>
      <c r="E16" s="17">
        <f t="shared" si="6"/>
        <v>0.60285714285714287</v>
      </c>
      <c r="F16" s="17">
        <f t="shared" si="6"/>
        <v>0.88</v>
      </c>
      <c r="G16" s="17">
        <f t="shared" si="6"/>
        <v>0.60000000000000009</v>
      </c>
      <c r="H16" s="17">
        <f t="shared" si="6"/>
        <v>0.73000000000000009</v>
      </c>
      <c r="I16" s="17">
        <f t="shared" si="6"/>
        <v>0.54571428571428571</v>
      </c>
      <c r="J16" s="17" t="s">
        <v>19</v>
      </c>
      <c r="K16" s="17">
        <f>IF(K15&lt;58%,K15+((60%-K15)/2),IF(K15&lt;70%,K15+2%,K15+1%))</f>
        <v>0.58142857142857141</v>
      </c>
      <c r="L16" s="17">
        <f>IF(L15&lt;58%,L15+((60%-L15)/2),IF(L15&lt;70%,L15+2%,L15+1%))</f>
        <v>0.58125000000000004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I17" si="7">IF(B16&lt;58%,B16+((60%-B16)),IF(B16&lt;70%,B16+2%,B16+1%))</f>
        <v>0.60749999999999993</v>
      </c>
      <c r="C17" s="14">
        <f t="shared" si="7"/>
        <v>0.60714285714285721</v>
      </c>
      <c r="D17" s="14">
        <f t="shared" si="7"/>
        <v>0.77</v>
      </c>
      <c r="E17" s="14">
        <f t="shared" si="7"/>
        <v>0.62285714285714289</v>
      </c>
      <c r="F17" s="14">
        <f t="shared" si="7"/>
        <v>0.89</v>
      </c>
      <c r="G17" s="14">
        <f t="shared" si="7"/>
        <v>0.62000000000000011</v>
      </c>
      <c r="H17" s="14">
        <f t="shared" si="7"/>
        <v>0.7400000000000001</v>
      </c>
      <c r="I17" s="14">
        <f t="shared" si="7"/>
        <v>0.6</v>
      </c>
      <c r="J17" s="14" t="s">
        <v>19</v>
      </c>
      <c r="K17" s="14">
        <f>IF(K16&lt;58%,K16+((60%-K16)),IF(K16&lt;70%,K16+2%,K16+1%))</f>
        <v>0.60142857142857142</v>
      </c>
      <c r="L17" s="14">
        <f>IF(L16&lt;58%,L16+((60%-L16)),IF(L16&lt;70%,L16+2%,L16+1%))</f>
        <v>0.60125000000000006</v>
      </c>
      <c r="M17" s="14" t="s">
        <v>19</v>
      </c>
      <c r="N17" s="14" t="s">
        <v>19</v>
      </c>
    </row>
    <row r="19" spans="1:14" ht="15.75">
      <c r="A19" s="56" t="s">
        <v>31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75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7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0.28000000000000003</v>
      </c>
      <c r="F23" s="9">
        <v>0.47</v>
      </c>
      <c r="G23" s="28">
        <f>IF(((60%-E23)/8)*1+E23&gt;F23,((60%-E23)/8)*1+E23,F23)</f>
        <v>0.47</v>
      </c>
      <c r="H23" s="23">
        <f>((60%-G23)/8)*2+G23</f>
        <v>0.50249999999999995</v>
      </c>
      <c r="I23" s="23">
        <f>((60%-G23)/8)*3+G23</f>
        <v>0.51874999999999993</v>
      </c>
      <c r="J23" s="23">
        <f>((60%-G23)/8)*4+G23</f>
        <v>0.53499999999999992</v>
      </c>
      <c r="K23" s="23">
        <f>((60%-G23)/8)*5+G23</f>
        <v>0.55125000000000002</v>
      </c>
      <c r="L23" s="23">
        <f>((60%-G23)/8)*6+G23</f>
        <v>0.5675</v>
      </c>
      <c r="M23" s="23">
        <f>((60%-G23)/8)*7+G23</f>
        <v>0.58374999999999999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8.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4.65" thickBot="1">
      <c r="A27" s="13" t="s">
        <v>22</v>
      </c>
      <c r="B27" s="8">
        <v>0.2</v>
      </c>
      <c r="C27" s="8">
        <v>0.35</v>
      </c>
      <c r="D27" s="8">
        <v>0</v>
      </c>
      <c r="E27" s="8"/>
      <c r="F27" s="8"/>
      <c r="G27" s="8"/>
      <c r="H27" s="8"/>
      <c r="I27" s="8">
        <v>0</v>
      </c>
      <c r="J27" s="8" t="s">
        <v>19</v>
      </c>
      <c r="K27" s="8">
        <v>0.3</v>
      </c>
      <c r="L27" s="8">
        <v>0.32</v>
      </c>
      <c r="M27" s="8" t="s">
        <v>19</v>
      </c>
      <c r="N27" s="8" t="s">
        <v>19</v>
      </c>
    </row>
    <row r="28" spans="1:14" ht="15" thickTop="1" thickBot="1">
      <c r="A28" s="34">
        <v>2023</v>
      </c>
      <c r="B28" s="35">
        <f t="shared" ref="B28:I28" si="8">IF(((60%-B27)/8)*1+B27&gt;B26,((60%-B27)/8)*1+B27,B26)</f>
        <v>0.3</v>
      </c>
      <c r="C28" s="35">
        <f t="shared" si="8"/>
        <v>0.41</v>
      </c>
      <c r="D28" s="35">
        <f t="shared" si="8"/>
        <v>0.57999999999999996</v>
      </c>
      <c r="E28" s="35">
        <f t="shared" si="8"/>
        <v>0.42</v>
      </c>
      <c r="F28" s="35">
        <f t="shared" si="8"/>
        <v>0.6</v>
      </c>
      <c r="G28" s="35">
        <f t="shared" si="8"/>
        <v>0.45</v>
      </c>
      <c r="H28" s="35">
        <f t="shared" si="8"/>
        <v>0.52</v>
      </c>
      <c r="I28" s="35">
        <f t="shared" si="8"/>
        <v>0.17</v>
      </c>
      <c r="J28" s="35" t="s">
        <v>19</v>
      </c>
      <c r="K28" s="35">
        <f>IF(((60%-K27)/8)*1+K27&gt;K26,((60%-K27)/8)*1+K27,K26)</f>
        <v>0.37</v>
      </c>
      <c r="L28" s="35">
        <f>IF(((60%-L27)/8)*1+L27&gt;L26,((60%-L27)/8)*1+L27,L26)</f>
        <v>0.41</v>
      </c>
      <c r="M28" s="35" t="s">
        <v>19</v>
      </c>
      <c r="N28" s="36" t="s">
        <v>19</v>
      </c>
    </row>
    <row r="29" spans="1:14" ht="14.65" thickTop="1">
      <c r="A29" s="37">
        <v>2024</v>
      </c>
      <c r="B29" s="38">
        <f t="shared" ref="B29:I29" si="9">IF(B28&lt;58%,B28+((60%-B28)/7),IF(B28&lt;70%,B28+2%,B28+1%))</f>
        <v>0.34285714285714286</v>
      </c>
      <c r="C29" s="38">
        <f t="shared" si="9"/>
        <v>0.43714285714285711</v>
      </c>
      <c r="D29" s="38">
        <f t="shared" si="9"/>
        <v>0.6</v>
      </c>
      <c r="E29" s="38">
        <f t="shared" si="9"/>
        <v>0.44571428571428567</v>
      </c>
      <c r="F29" s="38">
        <f t="shared" si="9"/>
        <v>0.62</v>
      </c>
      <c r="G29" s="38">
        <f t="shared" si="9"/>
        <v>0.47142857142857142</v>
      </c>
      <c r="H29" s="38">
        <f t="shared" si="9"/>
        <v>0.53142857142857147</v>
      </c>
      <c r="I29" s="38">
        <f t="shared" si="9"/>
        <v>0.23142857142857143</v>
      </c>
      <c r="J29" s="38" t="s">
        <v>19</v>
      </c>
      <c r="K29" s="38">
        <f>IF(K28&lt;58%,K28+((60%-K28)/7),IF(K28&lt;70%,K28+2%,K28+1%))</f>
        <v>0.40285714285714286</v>
      </c>
      <c r="L29" s="38">
        <f>IF(L28&lt;58%,L28+((60%-L28)/7),IF(L28&lt;70%,L28+2%,L28+1%))</f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I30" si="10">IF(B29&lt;58%,B29+((60%-B29)/6),IF(B29&lt;70%,B29+2%,B29+1%))</f>
        <v>0.38571428571428573</v>
      </c>
      <c r="C30" s="17">
        <f t="shared" si="10"/>
        <v>0.46428571428571425</v>
      </c>
      <c r="D30" s="17">
        <f t="shared" si="10"/>
        <v>0.62</v>
      </c>
      <c r="E30" s="17">
        <f t="shared" si="10"/>
        <v>0.47142857142857142</v>
      </c>
      <c r="F30" s="17">
        <f t="shared" si="10"/>
        <v>0.64</v>
      </c>
      <c r="G30" s="17">
        <f t="shared" si="10"/>
        <v>0.49285714285714283</v>
      </c>
      <c r="H30" s="17">
        <f t="shared" si="10"/>
        <v>0.54285714285714293</v>
      </c>
      <c r="I30" s="17">
        <f t="shared" si="10"/>
        <v>0.29285714285714287</v>
      </c>
      <c r="J30" s="17" t="s">
        <v>19</v>
      </c>
      <c r="K30" s="17">
        <f>IF(K29&lt;58%,K29+((60%-K29)/6),IF(K29&lt;70%,K29+2%,K29+1%))</f>
        <v>0.43571428571428572</v>
      </c>
      <c r="L30" s="17">
        <f>IF(L29&lt;58%,L29+((60%-L29)/6),IF(L29&lt;70%,L29+2%,L29+1%))</f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I31" si="11">IF(B30&lt;58%,B30+((60%-B30)/5),IF(B30&lt;70%,B30+2%,B30+1%))</f>
        <v>0.4285714285714286</v>
      </c>
      <c r="C31" s="23">
        <f t="shared" si="11"/>
        <v>0.49142857142857138</v>
      </c>
      <c r="D31" s="23">
        <f t="shared" si="11"/>
        <v>0.64</v>
      </c>
      <c r="E31" s="23">
        <f t="shared" si="11"/>
        <v>0.49714285714285711</v>
      </c>
      <c r="F31" s="23">
        <f t="shared" si="11"/>
        <v>0.66</v>
      </c>
      <c r="G31" s="23">
        <f t="shared" si="11"/>
        <v>0.51428571428571423</v>
      </c>
      <c r="H31" s="23">
        <f t="shared" si="11"/>
        <v>0.55428571428571438</v>
      </c>
      <c r="I31" s="23">
        <f t="shared" si="11"/>
        <v>0.35428571428571431</v>
      </c>
      <c r="J31" s="23" t="s">
        <v>19</v>
      </c>
      <c r="K31" s="23">
        <f>IF(K30&lt;58%,K30+((60%-K30)/5),IF(K30&lt;70%,K30+2%,K30+1%))</f>
        <v>0.46857142857142858</v>
      </c>
      <c r="L31" s="23">
        <f>IF(L30&lt;58%,L30+((60%-L30)/5),IF(L30&lt;70%,L30+2%,L30+1%))</f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I32" si="12">IF(B31&lt;58%,B31+((60%-B31)/4),IF(B31&lt;70%,B31+2%,B31+1%))</f>
        <v>0.47142857142857142</v>
      </c>
      <c r="C32" s="17">
        <f t="shared" si="12"/>
        <v>0.51857142857142857</v>
      </c>
      <c r="D32" s="17">
        <f t="shared" si="12"/>
        <v>0.66</v>
      </c>
      <c r="E32" s="17">
        <f t="shared" si="12"/>
        <v>0.5228571428571428</v>
      </c>
      <c r="F32" s="17">
        <f t="shared" si="12"/>
        <v>0.68</v>
      </c>
      <c r="G32" s="17">
        <f t="shared" si="12"/>
        <v>0.5357142857142857</v>
      </c>
      <c r="H32" s="17">
        <f t="shared" si="12"/>
        <v>0.56571428571428584</v>
      </c>
      <c r="I32" s="17">
        <f t="shared" si="12"/>
        <v>0.4157142857142857</v>
      </c>
      <c r="J32" s="17" t="s">
        <v>19</v>
      </c>
      <c r="K32" s="17">
        <f>IF(K31&lt;58%,K31+((60%-K31)/4),IF(K31&lt;70%,K31+2%,K31+1%))</f>
        <v>0.50142857142857145</v>
      </c>
      <c r="L32" s="17">
        <f>IF(L31&lt;58%,L31+((60%-L31)/4),IF(L31&lt;70%,L31+2%,L31+1%))</f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I33" si="13">IF(B32&lt;58%,B32+((60%-B32)/3),IF(B32&lt;70%,B32+2%,B32+1%))</f>
        <v>0.51428571428571423</v>
      </c>
      <c r="C33" s="23">
        <f t="shared" si="13"/>
        <v>0.54571428571428571</v>
      </c>
      <c r="D33" s="23">
        <f t="shared" si="13"/>
        <v>0.68</v>
      </c>
      <c r="E33" s="23">
        <f t="shared" si="13"/>
        <v>0.54857142857142849</v>
      </c>
      <c r="F33" s="23">
        <f t="shared" si="13"/>
        <v>0.70000000000000007</v>
      </c>
      <c r="G33" s="23">
        <f t="shared" si="13"/>
        <v>0.55714285714285716</v>
      </c>
      <c r="H33" s="23">
        <f t="shared" si="13"/>
        <v>0.57714285714285718</v>
      </c>
      <c r="I33" s="23">
        <f t="shared" si="13"/>
        <v>0.47714285714285715</v>
      </c>
      <c r="J33" s="23" t="s">
        <v>19</v>
      </c>
      <c r="K33" s="23">
        <f>IF(K32&lt;58%,K32+((60%-K32)/3),IF(K32&lt;70%,K32+2%,K32+1%))</f>
        <v>0.53428571428571425</v>
      </c>
      <c r="L33" s="23">
        <f>IF(L32&lt;58%,L32+((60%-L32)/3),IF(L32&lt;70%,L32+2%,L32+1%))</f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I34" si="14">IF(B33&lt;58%,B33+((60%-B33)/2),IF(B33&lt;70%,B33+2%,B33+1%))</f>
        <v>0.55714285714285716</v>
      </c>
      <c r="C34" s="17">
        <f t="shared" si="14"/>
        <v>0.57285714285714284</v>
      </c>
      <c r="D34" s="17">
        <f t="shared" si="14"/>
        <v>0.70000000000000007</v>
      </c>
      <c r="E34" s="17">
        <f t="shared" si="14"/>
        <v>0.57428571428571429</v>
      </c>
      <c r="F34" s="17">
        <f t="shared" si="14"/>
        <v>0.71000000000000008</v>
      </c>
      <c r="G34" s="17">
        <f t="shared" si="14"/>
        <v>0.57857142857142851</v>
      </c>
      <c r="H34" s="17">
        <f t="shared" si="14"/>
        <v>0.58857142857142852</v>
      </c>
      <c r="I34" s="17">
        <f t="shared" si="14"/>
        <v>0.53857142857142859</v>
      </c>
      <c r="J34" s="17" t="s">
        <v>19</v>
      </c>
      <c r="K34" s="17">
        <f>IF(K33&lt;58%,K33+((60%-K33)/2),IF(K33&lt;70%,K33+2%,K33+1%))</f>
        <v>0.56714285714285717</v>
      </c>
      <c r="L34" s="17">
        <f>IF(L33&lt;58%,L33+((60%-L33)/2),IF(L33&lt;70%,L33+2%,L33+1%))</f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I35" si="15">IF(B34&lt;58%,B34+((60%-B34)),IF(B34&lt;70%,B34+2%,B34+1%))</f>
        <v>0.6</v>
      </c>
      <c r="C35" s="23">
        <f t="shared" si="15"/>
        <v>0.6</v>
      </c>
      <c r="D35" s="23">
        <f t="shared" si="15"/>
        <v>0.71000000000000008</v>
      </c>
      <c r="E35" s="23">
        <f t="shared" si="15"/>
        <v>0.6</v>
      </c>
      <c r="F35" s="23">
        <f t="shared" si="15"/>
        <v>0.72000000000000008</v>
      </c>
      <c r="G35" s="23">
        <f t="shared" si="15"/>
        <v>0.6</v>
      </c>
      <c r="H35" s="23">
        <f t="shared" si="15"/>
        <v>0.60857142857142854</v>
      </c>
      <c r="I35" s="23">
        <f t="shared" si="15"/>
        <v>0.6</v>
      </c>
      <c r="J35" s="23" t="s">
        <v>19</v>
      </c>
      <c r="K35" s="23">
        <f>IF(K34&lt;58%,K34+((60%-K34)),IF(K34&lt;70%,K34+2%,K34+1%))</f>
        <v>0.6</v>
      </c>
      <c r="L35" s="23">
        <f>IF(L34&lt;58%,L34+((60%-L34)),IF(L34&lt;70%,L34+2%,L34+1%))</f>
        <v>0.6</v>
      </c>
      <c r="M35" s="23" t="s">
        <v>19</v>
      </c>
      <c r="N35" s="23" t="s">
        <v>19</v>
      </c>
    </row>
    <row r="37" spans="1:14" ht="15.75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75">
      <c r="A38" s="53" t="s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75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>
      <c r="A41" s="54"/>
      <c r="B41" s="55"/>
      <c r="C41" s="40"/>
      <c r="D41" s="40"/>
      <c r="E41" s="8">
        <v>0.13</v>
      </c>
      <c r="F41" s="9">
        <v>0.37</v>
      </c>
      <c r="G41" s="42">
        <f>IF(((60%-E41)/8)*1+E41&gt;F41,((60%-E41)/8)*1+E41,F41)</f>
        <v>0.37</v>
      </c>
      <c r="H41" s="41">
        <f>((60%-G41)/8)*2+G41</f>
        <v>0.42749999999999999</v>
      </c>
      <c r="I41" s="41">
        <f>((60%-G41)/8)*3+G41</f>
        <v>0.45624999999999999</v>
      </c>
      <c r="J41" s="41">
        <f>((60%-G41)/8)*4+G41</f>
        <v>0.48499999999999999</v>
      </c>
      <c r="K41" s="41">
        <f>((60%-G41)/8)*5+G41</f>
        <v>0.51374999999999993</v>
      </c>
      <c r="L41" s="41">
        <f>((60%-G41)/8)*6+G41</f>
        <v>0.54249999999999998</v>
      </c>
      <c r="M41" s="41">
        <f>((60%-G41)/8)*7+G41</f>
        <v>0.57125000000000004</v>
      </c>
      <c r="N41" s="41">
        <f>((60%-G41)/8)*8+G41</f>
        <v>0.6</v>
      </c>
    </row>
    <row r="42" spans="1:1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28.5">
      <c r="A43" s="46"/>
      <c r="B43" s="47" t="s">
        <v>6</v>
      </c>
      <c r="C43" s="47" t="s">
        <v>7</v>
      </c>
      <c r="D43" s="47" t="s">
        <v>8</v>
      </c>
      <c r="E43" s="47" t="s">
        <v>9</v>
      </c>
      <c r="F43" s="47" t="s">
        <v>10</v>
      </c>
      <c r="G43" s="47" t="s">
        <v>11</v>
      </c>
      <c r="H43" s="47" t="s">
        <v>12</v>
      </c>
      <c r="I43" s="47" t="s">
        <v>13</v>
      </c>
      <c r="J43" s="47" t="s">
        <v>14</v>
      </c>
      <c r="K43" s="47" t="s">
        <v>15</v>
      </c>
      <c r="L43" s="47" t="s">
        <v>16</v>
      </c>
      <c r="M43" s="47" t="s">
        <v>17</v>
      </c>
      <c r="N43" s="47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4.65" thickBot="1">
      <c r="A45" s="13" t="s">
        <v>22</v>
      </c>
      <c r="B45" s="8">
        <v>0.1</v>
      </c>
      <c r="C45" s="8">
        <v>0.45</v>
      </c>
      <c r="D45" s="8">
        <v>0.11</v>
      </c>
      <c r="E45" s="8"/>
      <c r="F45" s="8"/>
      <c r="G45" s="8"/>
      <c r="H45" s="8"/>
      <c r="I45" s="8">
        <v>0</v>
      </c>
      <c r="J45" s="8" t="s">
        <v>19</v>
      </c>
      <c r="K45" s="8">
        <v>0.14000000000000001</v>
      </c>
      <c r="L45" s="8">
        <v>0.13</v>
      </c>
      <c r="M45" s="8" t="s">
        <v>19</v>
      </c>
      <c r="N45" s="8" t="s">
        <v>19</v>
      </c>
    </row>
    <row r="46" spans="1:14" ht="15" thickTop="1" thickBot="1">
      <c r="A46" s="34">
        <v>2023</v>
      </c>
      <c r="B46" s="35">
        <f t="shared" ref="B46:I46" si="16">IF(((60%-B45)/8)*1+B45&gt;B44,((60%-B45)/8)*1+B45,B44)</f>
        <v>0.21</v>
      </c>
      <c r="C46" s="35">
        <f t="shared" si="16"/>
        <v>0.46875</v>
      </c>
      <c r="D46" s="35">
        <f t="shared" si="16"/>
        <v>0.53</v>
      </c>
      <c r="E46" s="35">
        <f t="shared" si="16"/>
        <v>0.34</v>
      </c>
      <c r="F46" s="35">
        <f t="shared" si="16"/>
        <v>0.65</v>
      </c>
      <c r="G46" s="35">
        <f t="shared" si="16"/>
        <v>0.34</v>
      </c>
      <c r="H46" s="35">
        <f t="shared" si="16"/>
        <v>0.44</v>
      </c>
      <c r="I46" s="35">
        <f t="shared" si="16"/>
        <v>0.14000000000000001</v>
      </c>
      <c r="J46" s="35" t="s">
        <v>19</v>
      </c>
      <c r="K46" s="35">
        <f>IF(((60%-K45)/8)*1+K45&gt;K44,((60%-K45)/8)*1+K45,K44)</f>
        <v>0.27</v>
      </c>
      <c r="L46" s="35">
        <f>IF(((60%-L45)/8)*1+L45&gt;L44,((60%-L45)/8)*1+L45,L44)</f>
        <v>0.27</v>
      </c>
      <c r="M46" s="35" t="s">
        <v>19</v>
      </c>
      <c r="N46" s="36" t="s">
        <v>19</v>
      </c>
    </row>
    <row r="47" spans="1:14" ht="14.65" thickTop="1">
      <c r="A47" s="43">
        <v>2024</v>
      </c>
      <c r="B47" s="44">
        <f t="shared" ref="B47:I47" si="17">IF(B46&lt;58%,B46+((60%-B46)/7),IF(B46&lt;70%,B46+2%,B46+1%))</f>
        <v>0.26571428571428568</v>
      </c>
      <c r="C47" s="44">
        <f t="shared" si="17"/>
        <v>0.48749999999999999</v>
      </c>
      <c r="D47" s="44">
        <f t="shared" si="17"/>
        <v>0.54</v>
      </c>
      <c r="E47" s="44">
        <f t="shared" si="17"/>
        <v>0.37714285714285717</v>
      </c>
      <c r="F47" s="44">
        <f t="shared" si="17"/>
        <v>0.67</v>
      </c>
      <c r="G47" s="44">
        <f t="shared" si="17"/>
        <v>0.37714285714285717</v>
      </c>
      <c r="H47" s="44">
        <f t="shared" si="17"/>
        <v>0.46285714285714286</v>
      </c>
      <c r="I47" s="44">
        <f t="shared" si="17"/>
        <v>0.20571428571428574</v>
      </c>
      <c r="J47" s="44" t="s">
        <v>19</v>
      </c>
      <c r="K47" s="44">
        <f>IF(K46&lt;58%,K46+((60%-K46)/7),IF(K46&lt;70%,K46+2%,K46+1%))</f>
        <v>0.31714285714285717</v>
      </c>
      <c r="L47" s="44">
        <f>IF(L46&lt;58%,L46+((60%-L46)/7),IF(L46&lt;70%,L46+2%,L46+1%))</f>
        <v>0.31714285714285717</v>
      </c>
      <c r="M47" s="44" t="s">
        <v>19</v>
      </c>
      <c r="N47" s="44" t="s">
        <v>19</v>
      </c>
    </row>
    <row r="48" spans="1:14">
      <c r="A48" s="15">
        <v>2025</v>
      </c>
      <c r="B48" s="17">
        <f t="shared" ref="B48:I48" si="18">IF(B47&lt;58%,B47+((60%-B47)/6),IF(B47&lt;70%,B47+2%,B47+1%))</f>
        <v>0.3214285714285714</v>
      </c>
      <c r="C48" s="17">
        <f t="shared" si="18"/>
        <v>0.50624999999999998</v>
      </c>
      <c r="D48" s="17">
        <f t="shared" si="18"/>
        <v>0.55000000000000004</v>
      </c>
      <c r="E48" s="17">
        <f t="shared" si="18"/>
        <v>0.41428571428571431</v>
      </c>
      <c r="F48" s="17">
        <f t="shared" si="18"/>
        <v>0.69000000000000006</v>
      </c>
      <c r="G48" s="17">
        <f t="shared" si="18"/>
        <v>0.41428571428571431</v>
      </c>
      <c r="H48" s="17">
        <f t="shared" si="18"/>
        <v>0.48571428571428571</v>
      </c>
      <c r="I48" s="17">
        <f t="shared" si="18"/>
        <v>0.27142857142857146</v>
      </c>
      <c r="J48" s="17" t="s">
        <v>19</v>
      </c>
      <c r="K48" s="17">
        <f>IF(K47&lt;58%,K47+((60%-K47)/6),IF(K47&lt;70%,K47+2%,K47+1%))</f>
        <v>0.36428571428571432</v>
      </c>
      <c r="L48" s="17">
        <f>IF(L47&lt;58%,L47+((60%-L47)/6),IF(L47&lt;70%,L47+2%,L47+1%))</f>
        <v>0.36428571428571432</v>
      </c>
      <c r="M48" s="17" t="s">
        <v>19</v>
      </c>
      <c r="N48" s="17" t="s">
        <v>19</v>
      </c>
    </row>
    <row r="49" spans="1:14">
      <c r="A49" s="45">
        <v>2026</v>
      </c>
      <c r="B49" s="41">
        <f t="shared" ref="B49:I49" si="19">IF(B48&lt;58%,B48+((60%-B48)/5),IF(B48&lt;70%,B48+2%,B48+1%))</f>
        <v>0.37714285714285711</v>
      </c>
      <c r="C49" s="41">
        <f t="shared" si="19"/>
        <v>0.52500000000000002</v>
      </c>
      <c r="D49" s="41">
        <f t="shared" si="19"/>
        <v>0.56000000000000005</v>
      </c>
      <c r="E49" s="41">
        <f t="shared" si="19"/>
        <v>0.45142857142857146</v>
      </c>
      <c r="F49" s="41">
        <f t="shared" si="19"/>
        <v>0.71000000000000008</v>
      </c>
      <c r="G49" s="41">
        <f t="shared" si="19"/>
        <v>0.45142857142857146</v>
      </c>
      <c r="H49" s="41">
        <f t="shared" si="19"/>
        <v>0.50857142857142856</v>
      </c>
      <c r="I49" s="41">
        <f t="shared" si="19"/>
        <v>0.33714285714285719</v>
      </c>
      <c r="J49" s="41" t="s">
        <v>19</v>
      </c>
      <c r="K49" s="41">
        <f>IF(K48&lt;58%,K48+((60%-K48)/5),IF(K48&lt;70%,K48+2%,K48+1%))</f>
        <v>0.41142857142857148</v>
      </c>
      <c r="L49" s="41">
        <f>IF(L48&lt;58%,L48+((60%-L48)/5),IF(L48&lt;70%,L48+2%,L48+1%))</f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 t="shared" ref="B50:I50" si="20">IF(B49&lt;58%,B49+((60%-B49)/4),IF(B49&lt;70%,B49+2%,B49+1%))</f>
        <v>0.43285714285714283</v>
      </c>
      <c r="C50" s="17">
        <f t="shared" si="20"/>
        <v>0.54374999999999996</v>
      </c>
      <c r="D50" s="17">
        <f t="shared" si="20"/>
        <v>0.57000000000000006</v>
      </c>
      <c r="E50" s="17">
        <f t="shared" si="20"/>
        <v>0.4885714285714286</v>
      </c>
      <c r="F50" s="17">
        <f t="shared" si="20"/>
        <v>0.72000000000000008</v>
      </c>
      <c r="G50" s="17">
        <f t="shared" si="20"/>
        <v>0.4885714285714286</v>
      </c>
      <c r="H50" s="17">
        <f t="shared" si="20"/>
        <v>0.53142857142857136</v>
      </c>
      <c r="I50" s="17">
        <f t="shared" si="20"/>
        <v>0.40285714285714291</v>
      </c>
      <c r="J50" s="17" t="s">
        <v>19</v>
      </c>
      <c r="K50" s="17">
        <f>IF(K49&lt;58%,K49+((60%-K49)/4),IF(K49&lt;70%,K49+2%,K49+1%))</f>
        <v>0.45857142857142863</v>
      </c>
      <c r="L50" s="17">
        <f>IF(L49&lt;58%,L49+((60%-L49)/4),IF(L49&lt;70%,L49+2%,L49+1%))</f>
        <v>0.45857142857142863</v>
      </c>
      <c r="M50" s="17" t="s">
        <v>19</v>
      </c>
      <c r="N50" s="17" t="s">
        <v>19</v>
      </c>
    </row>
    <row r="51" spans="1:14">
      <c r="A51" s="45">
        <v>2028</v>
      </c>
      <c r="B51" s="41">
        <f t="shared" ref="B51:I51" si="21">IF(B50&lt;58%,B50+((60%-B50)/3),IF(B50&lt;70%,B50+2%,B50+1%))</f>
        <v>0.48857142857142855</v>
      </c>
      <c r="C51" s="41">
        <f t="shared" si="21"/>
        <v>0.5625</v>
      </c>
      <c r="D51" s="41">
        <f t="shared" si="21"/>
        <v>0.58000000000000007</v>
      </c>
      <c r="E51" s="41">
        <f t="shared" si="21"/>
        <v>0.52571428571428569</v>
      </c>
      <c r="F51" s="41">
        <f t="shared" si="21"/>
        <v>0.73000000000000009</v>
      </c>
      <c r="G51" s="41">
        <f t="shared" si="21"/>
        <v>0.52571428571428569</v>
      </c>
      <c r="H51" s="41">
        <f t="shared" si="21"/>
        <v>0.55428571428571427</v>
      </c>
      <c r="I51" s="41">
        <f t="shared" si="21"/>
        <v>0.46857142857142858</v>
      </c>
      <c r="J51" s="41" t="s">
        <v>19</v>
      </c>
      <c r="K51" s="41">
        <f>IF(K50&lt;58%,K50+((60%-K50)/3),IF(K50&lt;70%,K50+2%,K50+1%))</f>
        <v>0.50571428571428578</v>
      </c>
      <c r="L51" s="41">
        <f>IF(L50&lt;58%,L50+((60%-L50)/3),IF(L50&lt;70%,L50+2%,L50+1%))</f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 t="shared" ref="B52:I52" si="22">IF(B51&lt;58%,B51+((60%-B51)/2),IF(B51&lt;70%,B51+2%,B51+1%))</f>
        <v>0.54428571428571426</v>
      </c>
      <c r="C52" s="17">
        <f t="shared" si="22"/>
        <v>0.58125000000000004</v>
      </c>
      <c r="D52" s="17">
        <f t="shared" si="22"/>
        <v>0.60000000000000009</v>
      </c>
      <c r="E52" s="17">
        <f t="shared" si="22"/>
        <v>0.56285714285714283</v>
      </c>
      <c r="F52" s="17">
        <f t="shared" si="22"/>
        <v>0.7400000000000001</v>
      </c>
      <c r="G52" s="17">
        <f t="shared" si="22"/>
        <v>0.56285714285714283</v>
      </c>
      <c r="H52" s="17">
        <f t="shared" si="22"/>
        <v>0.57714285714285718</v>
      </c>
      <c r="I52" s="17">
        <f t="shared" si="22"/>
        <v>0.53428571428571425</v>
      </c>
      <c r="J52" s="17" t="s">
        <v>19</v>
      </c>
      <c r="K52" s="17">
        <f>IF(K51&lt;58%,K51+((60%-K51)/2),IF(K51&lt;70%,K51+2%,K51+1%))</f>
        <v>0.55285714285714294</v>
      </c>
      <c r="L52" s="17">
        <f>IF(L51&lt;58%,L51+((60%-L51)/2),IF(L51&lt;70%,L51+2%,L51+1%))</f>
        <v>0.55285714285714294</v>
      </c>
      <c r="M52" s="17" t="s">
        <v>19</v>
      </c>
      <c r="N52" s="17" t="s">
        <v>19</v>
      </c>
    </row>
    <row r="53" spans="1:14">
      <c r="A53" s="45">
        <v>2030</v>
      </c>
      <c r="B53" s="41">
        <f t="shared" ref="B53:I53" si="23">IF(B52&lt;58%,B52+((60%-B52)),IF(B52&lt;70%,B52+2%,B52+1%))</f>
        <v>0.6</v>
      </c>
      <c r="C53" s="41">
        <f t="shared" si="23"/>
        <v>0.60125000000000006</v>
      </c>
      <c r="D53" s="41">
        <f t="shared" si="23"/>
        <v>0.62000000000000011</v>
      </c>
      <c r="E53" s="41">
        <f t="shared" si="23"/>
        <v>0.6</v>
      </c>
      <c r="F53" s="41">
        <f t="shared" si="23"/>
        <v>0.75000000000000011</v>
      </c>
      <c r="G53" s="41">
        <f t="shared" si="23"/>
        <v>0.6</v>
      </c>
      <c r="H53" s="41">
        <f t="shared" si="23"/>
        <v>0.6</v>
      </c>
      <c r="I53" s="41">
        <f t="shared" si="23"/>
        <v>0.6</v>
      </c>
      <c r="J53" s="41" t="s">
        <v>19</v>
      </c>
      <c r="K53" s="41">
        <f>IF(K52&lt;58%,K52+((60%-K52)),IF(K52&lt;70%,K52+2%,K52+1%))</f>
        <v>0.6</v>
      </c>
      <c r="L53" s="41">
        <f>IF(L52&lt;58%,L52+((60%-L52)),IF(L52&lt;70%,L52+2%,L52+1%))</f>
        <v>0.6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6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Avery, Beckie</cp:lastModifiedBy>
  <cp:revision/>
  <dcterms:created xsi:type="dcterms:W3CDTF">2022-08-31T19:47:17Z</dcterms:created>
  <dcterms:modified xsi:type="dcterms:W3CDTF">2022-09-08T03:22:20Z</dcterms:modified>
  <cp:category/>
  <cp:contentStatus/>
</cp:coreProperties>
</file>